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595" yWindow="165" windowWidth="11460" windowHeight="10305"/>
  </bookViews>
  <sheets>
    <sheet name="Sheet1" sheetId="1" r:id="rId1"/>
    <sheet name="Sheet2" sheetId="2" state="hidden" r:id="rId2"/>
  </sheets>
  <definedNames>
    <definedName name="_xlnm.Print_Area" localSheetId="0">Sheet1!$A$1:$H$43</definedName>
    <definedName name="PROGRAM">Sheet2!$A$1:$A$8</definedName>
    <definedName name="SELECT">Sheet2!$B$1:$B$4</definedName>
  </definedNames>
  <calcPr calcId="125725"/>
</workbook>
</file>

<file path=xl/calcChain.xml><?xml version="1.0" encoding="utf-8"?>
<calcChain xmlns="http://schemas.openxmlformats.org/spreadsheetml/2006/main">
  <c r="C25" i="1"/>
  <c r="C39"/>
  <c r="C32"/>
  <c r="E14"/>
  <c r="F25"/>
  <c r="A25"/>
  <c r="B25" s="1"/>
  <c r="F32"/>
  <c r="A32"/>
  <c r="B32" s="1"/>
  <c r="F39"/>
  <c r="A39"/>
  <c r="B39" s="1"/>
  <c r="G39" l="1"/>
  <c r="D39"/>
  <c r="H39" s="1"/>
  <c r="D32"/>
  <c r="G32" s="1"/>
  <c r="D25"/>
  <c r="G25" s="1"/>
  <c r="H32" l="1"/>
  <c r="H25"/>
  <c r="G41" l="1"/>
  <c r="F41" s="1"/>
</calcChain>
</file>

<file path=xl/sharedStrings.xml><?xml version="1.0" encoding="utf-8"?>
<sst xmlns="http://schemas.openxmlformats.org/spreadsheetml/2006/main" count="107" uniqueCount="72">
  <si>
    <t>TRANSPORTATION AUTHORIZATION FORM</t>
  </si>
  <si>
    <t>DOB / Phone:</t>
  </si>
  <si>
    <t>PMI:</t>
  </si>
  <si>
    <t>STREET ADDRESS:</t>
  </si>
  <si>
    <t>CITY &amp; ZIP</t>
  </si>
  <si>
    <t>COUNTY CASE MANAGER</t>
  </si>
  <si>
    <t>PHONE / FAX:</t>
  </si>
  <si>
    <t>EMAIL</t>
  </si>
  <si>
    <t>PROGRAM</t>
  </si>
  <si>
    <t>REQUEST</t>
  </si>
  <si>
    <t>mm/dd/yy</t>
  </si>
  <si>
    <t>000-000-0000</t>
  </si>
  <si>
    <t>00000000</t>
  </si>
  <si>
    <t>CADI</t>
  </si>
  <si>
    <t>Start</t>
  </si>
  <si>
    <t>End</t>
  </si>
  <si>
    <t>Qty</t>
  </si>
  <si>
    <t>Cost</t>
  </si>
  <si>
    <t>Units</t>
  </si>
  <si>
    <t>Description</t>
  </si>
  <si>
    <t>Stored Value ($10, $20, $30, $40, $50, $60, $70, $80, $100, $120, $140, $180)</t>
  </si>
  <si>
    <t>Serial #</t>
  </si>
  <si>
    <t>Cost/month</t>
  </si>
  <si>
    <t>units/month</t>
  </si>
  <si>
    <t>ADMIN/Month</t>
  </si>
  <si>
    <t>$/Month +Admin</t>
  </si>
  <si>
    <t>TA Total</t>
  </si>
  <si>
    <r>
      <t xml:space="preserve">PROCEDURE: </t>
    </r>
    <r>
      <rPr>
        <b/>
        <sz val="11"/>
        <color rgb="FFFF0000"/>
        <rFont val="Calibri"/>
        <family val="2"/>
        <scheme val="minor"/>
      </rPr>
      <t>T2003</t>
    </r>
    <r>
      <rPr>
        <sz val="11"/>
        <color theme="1"/>
        <rFont val="Calibri"/>
        <family val="2"/>
        <scheme val="minor"/>
      </rPr>
      <t xml:space="preserve">    MODIFIER: </t>
    </r>
    <r>
      <rPr>
        <b/>
        <sz val="11"/>
        <color rgb="FFFF0000"/>
        <rFont val="Calibri"/>
        <family val="2"/>
        <scheme val="minor"/>
      </rPr>
      <t>UC</t>
    </r>
  </si>
  <si>
    <t>months</t>
  </si>
  <si>
    <t>$5 card                        replacment fee</t>
  </si>
  <si>
    <t>* METRO MOBILITY  GO TO Card</t>
  </si>
  <si>
    <t>* TRANSIT LINK   GO TO Card</t>
  </si>
  <si>
    <t>TOTAL ALL SERVICES</t>
  </si>
  <si>
    <t>EW</t>
  </si>
  <si>
    <t>TBI</t>
  </si>
  <si>
    <t>AC</t>
  </si>
  <si>
    <t>MSC+</t>
  </si>
  <si>
    <t>MSHO</t>
  </si>
  <si>
    <t>DD</t>
  </si>
  <si>
    <t>CAC</t>
  </si>
  <si>
    <t>NEW</t>
  </si>
  <si>
    <t>CHANGE</t>
  </si>
  <si>
    <t>REPLACMENT</t>
  </si>
  <si>
    <t>CANCEL</t>
  </si>
  <si>
    <t xml:space="preserve">Comments: </t>
  </si>
  <si>
    <t>METRO TRANSIT  GO TO Card</t>
  </si>
  <si>
    <t>METRO TRANSIT  GO TO Card Unit Rate $0.01</t>
  </si>
  <si>
    <t>CLIENT INFORMATION</t>
  </si>
  <si>
    <r>
      <rPr>
        <b/>
        <sz val="11"/>
        <color theme="1"/>
        <rFont val="Calibri"/>
        <family val="2"/>
        <scheme val="minor"/>
      </rPr>
      <t>Fill in all cells with</t>
    </r>
    <r>
      <rPr>
        <b/>
        <sz val="11"/>
        <color rgb="FFFF0000"/>
        <rFont val="Calibri"/>
        <family val="2"/>
        <scheme val="minor"/>
      </rPr>
      <t xml:space="preserve"> RED</t>
    </r>
    <r>
      <rPr>
        <b/>
        <sz val="11"/>
        <color theme="1"/>
        <rFont val="Calibri"/>
        <family val="2"/>
        <scheme val="minor"/>
      </rPr>
      <t xml:space="preserve"> text  </t>
    </r>
    <r>
      <rPr>
        <sz val="11"/>
        <color theme="1"/>
        <rFont val="Calibri"/>
        <family val="2"/>
        <scheme val="minor"/>
      </rPr>
      <t xml:space="preserve">                      Have Questions?  Call 651-489-2595</t>
    </r>
  </si>
  <si>
    <t>ANNUAL UNITS</t>
  </si>
  <si>
    <t>MONTHLY UNIT TOTAL</t>
  </si>
  <si>
    <t>Fill in to Avoid Replacment fees</t>
  </si>
  <si>
    <r>
      <t>31 Day Pass</t>
    </r>
    <r>
      <rPr>
        <sz val="10"/>
        <color theme="1"/>
        <rFont val="Calibri"/>
        <family val="2"/>
        <scheme val="minor"/>
      </rPr>
      <t xml:space="preserve"> - Limited Mobility </t>
    </r>
    <r>
      <rPr>
        <b/>
        <i/>
        <sz val="10"/>
        <color rgb="FFFF0000"/>
        <rFont val="Calibri"/>
        <family val="2"/>
        <scheme val="minor"/>
      </rPr>
      <t>*Must attach photo ID with"A"or L"endorsment</t>
    </r>
  </si>
  <si>
    <r>
      <t>Stored Value</t>
    </r>
    <r>
      <rPr>
        <sz val="10"/>
        <color theme="1"/>
        <rFont val="Calibri"/>
        <family val="2"/>
        <scheme val="minor"/>
      </rPr>
      <t xml:space="preserve"> ($10, $20, $30, $40, $50, $60, $70, $80, $100, $120, $140, $180)</t>
    </r>
  </si>
  <si>
    <t>100/ $1</t>
  </si>
  <si>
    <t>31 Day Pass - $2.00 cash value</t>
  </si>
  <si>
    <t>31 Day Pass - $2.50 cash value</t>
  </si>
  <si>
    <t>31 Day Pass - $3.25 cash value</t>
  </si>
  <si>
    <t>TRANSIT LINK      Unit Rate $0.01    ( Rides cost between $3.50 and $5.25 one-way )</t>
  </si>
  <si>
    <t>METRO MOBILITY (requires ADA certification) Unit Rate $0.01   (Rides cost between $3.50 and $5.25 one-way)</t>
  </si>
  <si>
    <t>Authorized Date Span - *MUST use full month dates</t>
  </si>
  <si>
    <t>NAME</t>
  </si>
  <si>
    <t xml:space="preserve">Today's DATE: </t>
  </si>
  <si>
    <t xml:space="preserve">*Metro Mobility and Transit Link  no longer uses paper fare cards. They use GO TO Stored Value Cards. </t>
  </si>
  <si>
    <t>PICK ONLY 1 FOR QUANTITY, fill in full month funds for cost. Fill in Serial Numbers to avoid $5  replacement fees.</t>
  </si>
  <si>
    <t>Street, Apartment #</t>
  </si>
  <si>
    <t>City, State, Zip</t>
  </si>
  <si>
    <t>NAME:</t>
  </si>
  <si>
    <t>Last, First</t>
  </si>
  <si>
    <t>updated for 10/1/17 fare change</t>
  </si>
  <si>
    <r>
      <rPr>
        <b/>
        <sz val="12"/>
        <color theme="1"/>
        <rFont val="Calibri"/>
        <family val="2"/>
        <scheme val="minor"/>
      </rPr>
      <t xml:space="preserve">Email completed form to: METRO@TSE-INC.ORG    </t>
    </r>
    <r>
      <rPr>
        <sz val="12"/>
        <color theme="1"/>
        <rFont val="Calibri"/>
        <family val="2"/>
        <scheme val="minor"/>
      </rPr>
      <t xml:space="preserve">   </t>
    </r>
    <r>
      <rPr>
        <sz val="10.5"/>
        <color theme="1"/>
        <rFont val="Calibri"/>
        <family val="2"/>
        <scheme val="minor"/>
      </rPr>
      <t xml:space="preserve">                                                                          If no email avaliable call (651) 489-2595 for fax number</t>
    </r>
  </si>
  <si>
    <r>
      <rPr>
        <sz val="12"/>
        <color theme="1"/>
        <rFont val="Calibri"/>
        <family val="2"/>
        <scheme val="minor"/>
      </rPr>
      <t xml:space="preserve">PROVIDER ID: </t>
    </r>
    <r>
      <rPr>
        <b/>
        <sz val="12"/>
        <color theme="1"/>
        <rFont val="Calibri"/>
        <family val="2"/>
        <scheme val="minor"/>
      </rPr>
      <t>A197860800</t>
    </r>
  </si>
</sst>
</file>

<file path=xl/styles.xml><?xml version="1.0" encoding="utf-8"?>
<styleSheet xmlns="http://schemas.openxmlformats.org/spreadsheetml/2006/main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;@"/>
    <numFmt numFmtId="165" formatCode="&quot;$&quot;#,##0.00"/>
    <numFmt numFmtId="166" formatCode="0000\-0000\-0000\-0000"/>
  </numFmts>
  <fonts count="18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indexed="10"/>
      <name val="Calibri"/>
      <family val="2"/>
    </font>
    <font>
      <u/>
      <sz val="10"/>
      <color indexed="12"/>
      <name val="Arial"/>
      <family val="2"/>
    </font>
    <font>
      <b/>
      <sz val="11"/>
      <color rgb="FFFF0000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color indexed="10"/>
      <name val="Arial"/>
      <family val="2"/>
    </font>
    <font>
      <b/>
      <sz val="10.5"/>
      <color rgb="FFFF0000"/>
      <name val="Calibri"/>
      <family val="2"/>
      <scheme val="minor"/>
    </font>
    <font>
      <sz val="10.5"/>
      <color rgb="FF2F2F2F"/>
      <name val="Segoe UI Semibold"/>
      <family val="2"/>
    </font>
    <font>
      <b/>
      <sz val="10.5"/>
      <color theme="1"/>
      <name val="Calibri"/>
      <family val="2"/>
      <scheme val="minor"/>
    </font>
    <font>
      <b/>
      <sz val="10.5"/>
      <color rgb="FFFF0000"/>
      <name val="Calibri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3B54"/>
      </left>
      <right/>
      <top style="medium">
        <color rgb="FF003B54"/>
      </top>
      <bottom/>
      <diagonal/>
    </border>
    <border>
      <left style="medium">
        <color indexed="64"/>
      </left>
      <right/>
      <top style="medium">
        <color rgb="FF003B5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rgb="FF003B5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37">
    <xf numFmtId="0" fontId="0" fillId="0" borderId="0" xfId="0"/>
    <xf numFmtId="8" fontId="4" fillId="2" borderId="3" xfId="0" applyNumberFormat="1" applyFont="1" applyFill="1" applyBorder="1" applyAlignment="1" applyProtection="1">
      <alignment horizontal="center" vertical="center"/>
      <protection locked="0"/>
    </xf>
    <xf numFmtId="1" fontId="12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/>
    <xf numFmtId="0" fontId="0" fillId="0" borderId="0" xfId="0" applyFill="1" applyAlignment="1" applyProtection="1"/>
    <xf numFmtId="0" fontId="7" fillId="0" borderId="0" xfId="0" applyFont="1" applyProtection="1"/>
    <xf numFmtId="0" fontId="7" fillId="0" borderId="0" xfId="0" applyFont="1" applyBorder="1" applyProtection="1"/>
    <xf numFmtId="0" fontId="7" fillId="0" borderId="3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wrapText="1"/>
    </xf>
    <xf numFmtId="0" fontId="7" fillId="0" borderId="3" xfId="0" applyFont="1" applyFill="1" applyBorder="1" applyAlignment="1" applyProtection="1">
      <alignment horizontal="center" wrapText="1"/>
    </xf>
    <xf numFmtId="0" fontId="7" fillId="0" borderId="0" xfId="0" applyFont="1" applyAlignment="1" applyProtection="1">
      <alignment horizontal="center"/>
    </xf>
    <xf numFmtId="0" fontId="7" fillId="0" borderId="0" xfId="0" applyFont="1" applyFill="1" applyBorder="1" applyProtection="1"/>
    <xf numFmtId="1" fontId="4" fillId="2" borderId="0" xfId="0" applyNumberFormat="1" applyFont="1" applyFill="1" applyBorder="1" applyAlignment="1" applyProtection="1">
      <alignment horizontal="center" vertical="center"/>
    </xf>
    <xf numFmtId="8" fontId="4" fillId="2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/>
    </xf>
    <xf numFmtId="0" fontId="7" fillId="0" borderId="0" xfId="0" applyFont="1" applyFill="1" applyProtection="1"/>
    <xf numFmtId="0" fontId="9" fillId="4" borderId="9" xfId="0" applyFont="1" applyFill="1" applyBorder="1" applyAlignment="1" applyProtection="1">
      <alignment horizontal="right"/>
    </xf>
    <xf numFmtId="8" fontId="7" fillId="4" borderId="3" xfId="0" applyNumberFormat="1" applyFont="1" applyFill="1" applyBorder="1" applyProtection="1"/>
    <xf numFmtId="165" fontId="7" fillId="4" borderId="3" xfId="0" applyNumberFormat="1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164" fontId="4" fillId="2" borderId="17" xfId="0" applyNumberFormat="1" applyFont="1" applyFill="1" applyBorder="1" applyAlignment="1" applyProtection="1">
      <alignment horizontal="center" vertical="center"/>
      <protection locked="0"/>
    </xf>
    <xf numFmtId="1" fontId="7" fillId="4" borderId="3" xfId="0" applyNumberFormat="1" applyFont="1" applyFill="1" applyBorder="1" applyProtection="1"/>
    <xf numFmtId="0" fontId="7" fillId="0" borderId="9" xfId="0" applyFont="1" applyFill="1" applyBorder="1" applyAlignment="1" applyProtection="1">
      <alignment horizontal="right"/>
    </xf>
    <xf numFmtId="0" fontId="7" fillId="0" borderId="3" xfId="0" applyFont="1" applyFill="1" applyBorder="1" applyAlignment="1" applyProtection="1">
      <alignment horizontal="right"/>
    </xf>
    <xf numFmtId="1" fontId="10" fillId="0" borderId="6" xfId="0" applyNumberFormat="1" applyFont="1" applyFill="1" applyBorder="1" applyAlignment="1" applyProtection="1">
      <alignment horizontal="center"/>
    </xf>
    <xf numFmtId="0" fontId="7" fillId="0" borderId="14" xfId="0" applyFont="1" applyFill="1" applyBorder="1" applyAlignment="1" applyProtection="1">
      <alignment horizontal="center"/>
    </xf>
    <xf numFmtId="0" fontId="7" fillId="0" borderId="15" xfId="0" applyFont="1" applyBorder="1" applyProtection="1"/>
    <xf numFmtId="0" fontId="0" fillId="0" borderId="0" xfId="0" applyBorder="1" applyProtection="1"/>
    <xf numFmtId="0" fontId="11" fillId="0" borderId="12" xfId="0" applyFont="1" applyFill="1" applyBorder="1" applyProtection="1"/>
    <xf numFmtId="0" fontId="7" fillId="0" borderId="1" xfId="0" applyFont="1" applyFill="1" applyBorder="1" applyProtection="1"/>
    <xf numFmtId="0" fontId="7" fillId="0" borderId="14" xfId="0" applyFont="1" applyFill="1" applyBorder="1" applyProtection="1"/>
    <xf numFmtId="0" fontId="11" fillId="0" borderId="4" xfId="0" applyFont="1" applyFill="1" applyBorder="1" applyProtection="1"/>
    <xf numFmtId="0" fontId="9" fillId="0" borderId="9" xfId="0" applyFont="1" applyFill="1" applyBorder="1" applyAlignment="1" applyProtection="1">
      <alignment horizontal="right"/>
    </xf>
    <xf numFmtId="0" fontId="7" fillId="0" borderId="15" xfId="0" applyFont="1" applyFill="1" applyBorder="1" applyProtection="1"/>
    <xf numFmtId="0" fontId="7" fillId="0" borderId="4" xfId="0" applyFont="1" applyFill="1" applyBorder="1" applyProtection="1"/>
    <xf numFmtId="0" fontId="7" fillId="0" borderId="0" xfId="0" applyFont="1" applyFill="1" applyBorder="1" applyAlignment="1" applyProtection="1">
      <alignment horizontal="center"/>
    </xf>
    <xf numFmtId="1" fontId="4" fillId="0" borderId="4" xfId="0" applyNumberFormat="1" applyFont="1" applyFill="1" applyBorder="1" applyAlignment="1" applyProtection="1">
      <alignment horizontal="center" vertical="center"/>
      <protection locked="0"/>
    </xf>
    <xf numFmtId="8" fontId="4" fillId="0" borderId="7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/>
    </xf>
    <xf numFmtId="0" fontId="7" fillId="0" borderId="10" xfId="0" applyFont="1" applyFill="1" applyBorder="1" applyProtection="1"/>
    <xf numFmtId="0" fontId="7" fillId="0" borderId="2" xfId="0" applyFont="1" applyFill="1" applyBorder="1" applyProtection="1"/>
    <xf numFmtId="0" fontId="7" fillId="0" borderId="16" xfId="0" applyFont="1" applyFill="1" applyBorder="1" applyProtection="1"/>
    <xf numFmtId="1" fontId="4" fillId="0" borderId="8" xfId="0" applyNumberFormat="1" applyFont="1" applyFill="1" applyBorder="1" applyAlignment="1" applyProtection="1">
      <alignment horizontal="center" vertical="center"/>
      <protection locked="0"/>
    </xf>
    <xf numFmtId="165" fontId="7" fillId="0" borderId="9" xfId="1" applyNumberFormat="1" applyFont="1" applyFill="1" applyBorder="1" applyProtection="1"/>
    <xf numFmtId="0" fontId="7" fillId="0" borderId="9" xfId="0" applyFont="1" applyFill="1" applyBorder="1" applyProtection="1"/>
    <xf numFmtId="0" fontId="7" fillId="0" borderId="5" xfId="0" applyFont="1" applyFill="1" applyBorder="1" applyProtection="1"/>
    <xf numFmtId="0" fontId="7" fillId="0" borderId="6" xfId="0" applyFont="1" applyFill="1" applyBorder="1" applyProtection="1"/>
    <xf numFmtId="165" fontId="7" fillId="0" borderId="12" xfId="1" applyNumberFormat="1" applyFont="1" applyFill="1" applyBorder="1" applyProtection="1"/>
    <xf numFmtId="0" fontId="7" fillId="0" borderId="13" xfId="0" applyFont="1" applyFill="1" applyBorder="1" applyAlignment="1" applyProtection="1">
      <alignment horizontal="center"/>
    </xf>
    <xf numFmtId="0" fontId="7" fillId="0" borderId="3" xfId="0" applyFont="1" applyFill="1" applyBorder="1" applyAlignment="1" applyProtection="1">
      <alignment wrapText="1"/>
    </xf>
    <xf numFmtId="0" fontId="0" fillId="0" borderId="0" xfId="0" applyFill="1" applyBorder="1" applyProtection="1"/>
    <xf numFmtId="8" fontId="7" fillId="0" borderId="3" xfId="0" applyNumberFormat="1" applyFont="1" applyFill="1" applyBorder="1" applyProtection="1"/>
    <xf numFmtId="38" fontId="7" fillId="0" borderId="3" xfId="0" applyNumberFormat="1" applyFont="1" applyFill="1" applyBorder="1" applyProtection="1"/>
    <xf numFmtId="165" fontId="7" fillId="0" borderId="3" xfId="0" applyNumberFormat="1" applyFont="1" applyFill="1" applyBorder="1" applyProtection="1"/>
    <xf numFmtId="1" fontId="7" fillId="0" borderId="3" xfId="0" applyNumberFormat="1" applyFont="1" applyFill="1" applyBorder="1" applyProtection="1"/>
    <xf numFmtId="165" fontId="7" fillId="0" borderId="3" xfId="0" applyNumberFormat="1" applyFont="1" applyFill="1" applyBorder="1" applyAlignment="1" applyProtection="1">
      <alignment horizontal="center"/>
    </xf>
    <xf numFmtId="1" fontId="12" fillId="0" borderId="3" xfId="0" applyNumberFormat="1" applyFont="1" applyFill="1" applyBorder="1" applyAlignment="1" applyProtection="1">
      <alignment horizontal="center" vertical="center"/>
      <protection locked="0"/>
    </xf>
    <xf numFmtId="8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11" fillId="4" borderId="12" xfId="0" applyFont="1" applyFill="1" applyBorder="1" applyProtection="1"/>
    <xf numFmtId="0" fontId="7" fillId="4" borderId="1" xfId="0" applyFont="1" applyFill="1" applyBorder="1" applyProtection="1"/>
    <xf numFmtId="0" fontId="7" fillId="4" borderId="14" xfId="0" applyFont="1" applyFill="1" applyBorder="1" applyProtection="1"/>
    <xf numFmtId="0" fontId="7" fillId="4" borderId="4" xfId="0" applyFont="1" applyFill="1" applyBorder="1" applyProtection="1"/>
    <xf numFmtId="0" fontId="7" fillId="4" borderId="0" xfId="0" applyFont="1" applyFill="1" applyBorder="1" applyProtection="1"/>
    <xf numFmtId="0" fontId="7" fillId="4" borderId="0" xfId="0" applyFont="1" applyFill="1" applyBorder="1" applyAlignment="1" applyProtection="1">
      <alignment horizontal="center"/>
    </xf>
    <xf numFmtId="38" fontId="7" fillId="4" borderId="3" xfId="0" applyNumberFormat="1" applyFont="1" applyFill="1" applyBorder="1" applyProtection="1"/>
    <xf numFmtId="165" fontId="7" fillId="4" borderId="3" xfId="0" applyNumberFormat="1" applyFont="1" applyFill="1" applyBorder="1" applyProtection="1"/>
    <xf numFmtId="0" fontId="7" fillId="4" borderId="2" xfId="0" applyFont="1" applyFill="1" applyBorder="1" applyProtection="1"/>
    <xf numFmtId="0" fontId="3" fillId="0" borderId="15" xfId="0" applyNumberFormat="1" applyFont="1" applyBorder="1" applyAlignment="1" applyProtection="1">
      <alignment horizontal="center" vertical="top"/>
    </xf>
    <xf numFmtId="0" fontId="14" fillId="0" borderId="3" xfId="0" applyFont="1" applyFill="1" applyBorder="1" applyAlignment="1" applyProtection="1">
      <alignment wrapText="1"/>
    </xf>
    <xf numFmtId="0" fontId="14" fillId="0" borderId="3" xfId="0" applyFont="1" applyBorder="1" applyAlignment="1" applyProtection="1">
      <alignment wrapText="1"/>
    </xf>
    <xf numFmtId="0" fontId="14" fillId="0" borderId="3" xfId="0" applyFont="1" applyFill="1" applyBorder="1" applyAlignment="1" applyProtection="1">
      <alignment horizontal="center" wrapText="1"/>
    </xf>
    <xf numFmtId="0" fontId="14" fillId="0" borderId="3" xfId="0" applyFont="1" applyBorder="1" applyAlignment="1" applyProtection="1">
      <alignment horizontal="center" wrapText="1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9" fillId="3" borderId="18" xfId="0" applyFont="1" applyFill="1" applyBorder="1" applyAlignment="1" applyProtection="1">
      <alignment horizontal="center"/>
      <protection locked="0"/>
    </xf>
    <xf numFmtId="0" fontId="4" fillId="3" borderId="18" xfId="0" applyFont="1" applyFill="1" applyBorder="1" applyAlignment="1" applyProtection="1">
      <alignment horizontal="center"/>
      <protection locked="0"/>
    </xf>
    <xf numFmtId="0" fontId="7" fillId="0" borderId="24" xfId="0" applyFont="1" applyBorder="1" applyProtection="1"/>
    <xf numFmtId="164" fontId="4" fillId="2" borderId="24" xfId="0" applyNumberFormat="1" applyFont="1" applyFill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right"/>
    </xf>
    <xf numFmtId="0" fontId="7" fillId="0" borderId="26" xfId="0" applyFont="1" applyBorder="1" applyAlignment="1" applyProtection="1">
      <alignment horizontal="right"/>
    </xf>
    <xf numFmtId="0" fontId="7" fillId="0" borderId="28" xfId="0" applyFont="1" applyBorder="1" applyAlignment="1" applyProtection="1">
      <alignment horizontal="right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top" wrapText="1"/>
    </xf>
    <xf numFmtId="0" fontId="7" fillId="0" borderId="19" xfId="0" applyFont="1" applyBorder="1" applyAlignment="1" applyProtection="1">
      <alignment horizontal="right"/>
    </xf>
    <xf numFmtId="0" fontId="7" fillId="0" borderId="24" xfId="0" applyFont="1" applyBorder="1" applyAlignment="1" applyProtection="1">
      <alignment horizontal="right"/>
    </xf>
    <xf numFmtId="0" fontId="7" fillId="0" borderId="21" xfId="0" applyFont="1" applyBorder="1" applyAlignment="1" applyProtection="1">
      <alignment horizontal="right"/>
    </xf>
    <xf numFmtId="0" fontId="7" fillId="0" borderId="22" xfId="0" applyFont="1" applyBorder="1" applyAlignment="1" applyProtection="1">
      <alignment horizontal="right"/>
    </xf>
    <xf numFmtId="0" fontId="13" fillId="0" borderId="18" xfId="0" applyFont="1" applyBorder="1" applyAlignment="1" applyProtection="1">
      <alignment horizontal="center" wrapText="1"/>
    </xf>
    <xf numFmtId="0" fontId="1" fillId="6" borderId="4" xfId="0" applyFont="1" applyFill="1" applyBorder="1" applyAlignment="1" applyProtection="1">
      <alignment horizontal="center"/>
    </xf>
    <xf numFmtId="0" fontId="1" fillId="6" borderId="0" xfId="0" applyFont="1" applyFill="1" applyAlignment="1" applyProtection="1">
      <alignment horizontal="center"/>
    </xf>
    <xf numFmtId="44" fontId="1" fillId="6" borderId="4" xfId="1" applyFont="1" applyFill="1" applyBorder="1" applyAlignment="1" applyProtection="1">
      <alignment horizontal="center"/>
    </xf>
    <xf numFmtId="44" fontId="1" fillId="6" borderId="0" xfId="1" applyFont="1" applyFill="1" applyAlignment="1" applyProtection="1">
      <alignment horizontal="center"/>
    </xf>
    <xf numFmtId="49" fontId="4" fillId="2" borderId="22" xfId="2" applyNumberFormat="1" applyFont="1" applyFill="1" applyBorder="1" applyAlignment="1" applyProtection="1">
      <alignment horizontal="center" vertical="center"/>
      <protection locked="0"/>
    </xf>
    <xf numFmtId="49" fontId="8" fillId="2" borderId="23" xfId="0" applyNumberFormat="1" applyFont="1" applyFill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left"/>
    </xf>
    <xf numFmtId="0" fontId="7" fillId="0" borderId="5" xfId="0" applyFont="1" applyBorder="1" applyAlignment="1" applyProtection="1">
      <alignment horizontal="left"/>
    </xf>
    <xf numFmtId="0" fontId="7" fillId="0" borderId="6" xfId="0" applyFont="1" applyBorder="1" applyAlignment="1" applyProtection="1">
      <alignment horizontal="left"/>
    </xf>
    <xf numFmtId="0" fontId="7" fillId="0" borderId="9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left"/>
    </xf>
    <xf numFmtId="0" fontId="14" fillId="0" borderId="22" xfId="0" applyFont="1" applyBorder="1" applyAlignment="1" applyProtection="1">
      <alignment horizontal="center"/>
      <protection locked="0"/>
    </xf>
    <xf numFmtId="0" fontId="14" fillId="0" borderId="23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1" fillId="9" borderId="27" xfId="0" applyFont="1" applyFill="1" applyBorder="1" applyAlignment="1" applyProtection="1">
      <alignment horizontal="center"/>
    </xf>
    <xf numFmtId="0" fontId="11" fillId="9" borderId="30" xfId="0" applyFont="1" applyFill="1" applyBorder="1" applyAlignment="1" applyProtection="1">
      <alignment horizontal="center"/>
    </xf>
    <xf numFmtId="0" fontId="11" fillId="9" borderId="31" xfId="0" applyFont="1" applyFill="1" applyBorder="1" applyAlignment="1" applyProtection="1">
      <alignment horizontal="center"/>
    </xf>
    <xf numFmtId="0" fontId="7" fillId="7" borderId="2" xfId="0" applyFont="1" applyFill="1" applyBorder="1" applyAlignment="1" applyProtection="1">
      <alignment horizontal="center" wrapText="1"/>
    </xf>
    <xf numFmtId="0" fontId="11" fillId="8" borderId="27" xfId="0" applyFont="1" applyFill="1" applyBorder="1" applyAlignment="1" applyProtection="1">
      <alignment horizontal="center"/>
    </xf>
    <xf numFmtId="0" fontId="11" fillId="8" borderId="30" xfId="0" applyFont="1" applyFill="1" applyBorder="1" applyAlignment="1" applyProtection="1">
      <alignment horizontal="center"/>
    </xf>
    <xf numFmtId="0" fontId="11" fillId="8" borderId="31" xfId="0" applyFont="1" applyFill="1" applyBorder="1" applyAlignment="1" applyProtection="1">
      <alignment horizontal="center"/>
    </xf>
    <xf numFmtId="0" fontId="3" fillId="5" borderId="0" xfId="0" applyFont="1" applyFill="1" applyAlignment="1" applyProtection="1">
      <alignment horizontal="center"/>
    </xf>
    <xf numFmtId="0" fontId="0" fillId="5" borderId="2" xfId="0" applyFont="1" applyFill="1" applyBorder="1" applyAlignment="1" applyProtection="1">
      <alignment horizontal="center" wrapText="1"/>
    </xf>
    <xf numFmtId="164" fontId="4" fillId="2" borderId="18" xfId="0" applyNumberFormat="1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center"/>
    </xf>
    <xf numFmtId="166" fontId="9" fillId="0" borderId="9" xfId="0" applyNumberFormat="1" applyFont="1" applyFill="1" applyBorder="1" applyAlignment="1" applyProtection="1">
      <alignment horizontal="center"/>
      <protection locked="0"/>
    </xf>
    <xf numFmtId="166" fontId="9" fillId="0" borderId="5" xfId="0" applyNumberFormat="1" applyFont="1" applyFill="1" applyBorder="1" applyAlignment="1" applyProtection="1">
      <alignment horizontal="center"/>
      <protection locked="0"/>
    </xf>
    <xf numFmtId="166" fontId="9" fillId="0" borderId="6" xfId="0" applyNumberFormat="1" applyFont="1" applyFill="1" applyBorder="1" applyAlignment="1" applyProtection="1">
      <alignment horizontal="center"/>
      <protection locked="0"/>
    </xf>
    <xf numFmtId="0" fontId="7" fillId="4" borderId="4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1" fillId="0" borderId="12" xfId="0" applyFont="1" applyFill="1" applyBorder="1" applyAlignment="1" applyProtection="1">
      <alignment horizontal="center"/>
    </xf>
    <xf numFmtId="0" fontId="11" fillId="0" borderId="1" xfId="0" applyFont="1" applyFill="1" applyBorder="1" applyAlignment="1" applyProtection="1">
      <alignment horizontal="center"/>
    </xf>
    <xf numFmtId="0" fontId="9" fillId="0" borderId="24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9" fillId="0" borderId="20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right"/>
    </xf>
    <xf numFmtId="0" fontId="15" fillId="0" borderId="12" xfId="0" applyFont="1" applyBorder="1" applyAlignment="1" applyProtection="1">
      <alignment horizontal="center" vertical="top" wrapText="1"/>
      <protection locked="0"/>
    </xf>
    <xf numFmtId="0" fontId="15" fillId="0" borderId="1" xfId="0" applyFont="1" applyBorder="1" applyAlignment="1" applyProtection="1">
      <alignment horizontal="center" vertical="top" wrapText="1"/>
      <protection locked="0"/>
    </xf>
    <xf numFmtId="0" fontId="15" fillId="0" borderId="14" xfId="0" applyFont="1" applyBorder="1" applyAlignment="1" applyProtection="1">
      <alignment horizontal="center" vertical="top" wrapText="1"/>
      <protection locked="0"/>
    </xf>
    <xf numFmtId="0" fontId="15" fillId="0" borderId="10" xfId="0" applyFont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 applyProtection="1">
      <alignment horizontal="center" vertical="top" wrapText="1"/>
      <protection locked="0"/>
    </xf>
    <xf numFmtId="0" fontId="15" fillId="0" borderId="16" xfId="0" applyFont="1" applyBorder="1" applyAlignment="1" applyProtection="1">
      <alignment horizontal="center" vertical="top" wrapText="1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28574</xdr:rowOff>
    </xdr:from>
    <xdr:to>
      <xdr:col>1</xdr:col>
      <xdr:colOff>257175</xdr:colOff>
      <xdr:row>3</xdr:row>
      <xdr:rowOff>122549</xdr:rowOff>
    </xdr:to>
    <xdr:pic>
      <xdr:nvPicPr>
        <xdr:cNvPr id="2" name="Picture 1" descr="TSE NEW LOGO-web siz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28574"/>
          <a:ext cx="1104900" cy="722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16" workbookViewId="0">
      <selection activeCell="E28" sqref="E28:G28"/>
    </sheetView>
  </sheetViews>
  <sheetFormatPr defaultColWidth="12.5703125" defaultRowHeight="15"/>
  <cols>
    <col min="1" max="16384" width="12.5703125" style="3"/>
  </cols>
  <sheetData>
    <row r="1" spans="1:10" ht="18.75" customHeight="1">
      <c r="C1" s="104" t="s">
        <v>0</v>
      </c>
      <c r="D1" s="104"/>
      <c r="E1" s="104"/>
      <c r="F1" s="104"/>
      <c r="G1" s="104"/>
      <c r="H1" s="104"/>
      <c r="I1" s="4"/>
      <c r="J1" s="4"/>
    </row>
    <row r="2" spans="1:10" ht="15.75">
      <c r="C2" s="105" t="s">
        <v>71</v>
      </c>
      <c r="D2" s="106"/>
      <c r="E2" s="106"/>
      <c r="F2" s="106"/>
      <c r="G2" s="106"/>
      <c r="H2" s="106"/>
      <c r="I2" s="4"/>
      <c r="J2" s="4"/>
    </row>
    <row r="3" spans="1:10">
      <c r="C3" s="106" t="s">
        <v>27</v>
      </c>
      <c r="D3" s="106"/>
      <c r="E3" s="106"/>
      <c r="F3" s="106"/>
      <c r="G3" s="106"/>
      <c r="H3" s="106"/>
      <c r="I3" s="4"/>
      <c r="J3" s="4"/>
    </row>
    <row r="4" spans="1:10">
      <c r="C4" s="106" t="s">
        <v>48</v>
      </c>
      <c r="D4" s="106"/>
      <c r="E4" s="106"/>
      <c r="F4" s="106"/>
      <c r="G4" s="106"/>
      <c r="H4" s="106"/>
      <c r="I4" s="4"/>
      <c r="J4" s="4"/>
    </row>
    <row r="5" spans="1:10" ht="31.5" customHeight="1" thickBot="1">
      <c r="A5" s="110" t="s">
        <v>70</v>
      </c>
      <c r="B5" s="110"/>
      <c r="C5" s="110"/>
      <c r="D5" s="110"/>
      <c r="E5" s="110"/>
      <c r="F5" s="110"/>
      <c r="G5" s="115" t="s">
        <v>69</v>
      </c>
      <c r="H5" s="115"/>
      <c r="I5" s="5"/>
      <c r="J5" s="5"/>
    </row>
    <row r="6" spans="1:10">
      <c r="A6" s="107" t="s">
        <v>47</v>
      </c>
      <c r="B6" s="108"/>
      <c r="C6" s="108"/>
      <c r="D6" s="109"/>
      <c r="E6" s="111" t="s">
        <v>5</v>
      </c>
      <c r="F6" s="112"/>
      <c r="G6" s="112"/>
      <c r="H6" s="113"/>
    </row>
    <row r="7" spans="1:10">
      <c r="A7" s="82" t="s">
        <v>67</v>
      </c>
      <c r="B7" s="128" t="s">
        <v>68</v>
      </c>
      <c r="C7" s="128"/>
      <c r="D7" s="129"/>
      <c r="E7" s="80" t="s">
        <v>61</v>
      </c>
      <c r="F7" s="128" t="s">
        <v>68</v>
      </c>
      <c r="G7" s="128"/>
      <c r="H7" s="129"/>
    </row>
    <row r="8" spans="1:10">
      <c r="A8" s="85" t="s">
        <v>1</v>
      </c>
      <c r="B8" s="86"/>
      <c r="C8" s="79" t="s">
        <v>10</v>
      </c>
      <c r="D8" s="83" t="s">
        <v>11</v>
      </c>
      <c r="E8" s="80" t="s">
        <v>6</v>
      </c>
      <c r="F8" s="74" t="s">
        <v>11</v>
      </c>
      <c r="G8" s="74" t="s">
        <v>11</v>
      </c>
      <c r="H8" s="75"/>
    </row>
    <row r="9" spans="1:10" ht="15.75" thickBot="1">
      <c r="A9" s="87" t="s">
        <v>2</v>
      </c>
      <c r="B9" s="88"/>
      <c r="C9" s="94" t="s">
        <v>12</v>
      </c>
      <c r="D9" s="95"/>
      <c r="E9" s="81" t="s">
        <v>7</v>
      </c>
      <c r="F9" s="102"/>
      <c r="G9" s="102"/>
      <c r="H9" s="103"/>
    </row>
    <row r="10" spans="1:10">
      <c r="A10" s="86" t="s">
        <v>3</v>
      </c>
      <c r="B10" s="86"/>
      <c r="C10" s="127" t="s">
        <v>65</v>
      </c>
      <c r="D10" s="127"/>
      <c r="E10" s="127"/>
      <c r="F10" s="127"/>
      <c r="G10" s="78" t="s">
        <v>8</v>
      </c>
      <c r="H10" s="78" t="s">
        <v>9</v>
      </c>
    </row>
    <row r="11" spans="1:10">
      <c r="A11" s="130" t="s">
        <v>4</v>
      </c>
      <c r="B11" s="130"/>
      <c r="C11" s="128" t="s">
        <v>66</v>
      </c>
      <c r="D11" s="128"/>
      <c r="E11" s="128"/>
      <c r="F11" s="128"/>
      <c r="G11" s="76" t="s">
        <v>13</v>
      </c>
      <c r="H11" s="77" t="s">
        <v>42</v>
      </c>
    </row>
    <row r="12" spans="1:10" ht="9" customHeight="1" thickBot="1">
      <c r="A12" s="6"/>
      <c r="B12" s="6"/>
      <c r="C12" s="7"/>
      <c r="D12" s="6"/>
      <c r="E12" s="6"/>
      <c r="F12" s="6"/>
      <c r="G12" s="6"/>
      <c r="H12" s="6"/>
    </row>
    <row r="13" spans="1:10" ht="19.5" customHeight="1" thickBot="1">
      <c r="A13" s="125" t="s">
        <v>60</v>
      </c>
      <c r="B13" s="126"/>
      <c r="C13" s="126"/>
      <c r="D13" s="126"/>
      <c r="E13" s="27" t="s">
        <v>28</v>
      </c>
      <c r="F13" s="6"/>
      <c r="G13" s="89" t="s">
        <v>62</v>
      </c>
      <c r="H13" s="116" t="s">
        <v>10</v>
      </c>
    </row>
    <row r="14" spans="1:10" ht="16.5" thickBot="1">
      <c r="A14" s="24" t="s">
        <v>14</v>
      </c>
      <c r="B14" s="22" t="s">
        <v>10</v>
      </c>
      <c r="C14" s="25" t="s">
        <v>15</v>
      </c>
      <c r="D14" s="22" t="s">
        <v>10</v>
      </c>
      <c r="E14" s="26" t="e">
        <f>DATEDIF(B14, D14+1, "m")</f>
        <v>#VALUE!</v>
      </c>
      <c r="F14" s="6"/>
      <c r="G14" s="89"/>
      <c r="H14" s="116"/>
    </row>
    <row r="15" spans="1:10" ht="9.75" customHeight="1" thickBot="1">
      <c r="A15" s="6"/>
      <c r="B15" s="6"/>
      <c r="C15" s="7"/>
      <c r="D15" s="6"/>
      <c r="E15" s="6"/>
      <c r="F15" s="6"/>
      <c r="G15" s="6"/>
      <c r="H15" s="6"/>
    </row>
    <row r="16" spans="1:10" ht="17.25" customHeight="1" thickBot="1">
      <c r="A16" s="30" t="s">
        <v>46</v>
      </c>
      <c r="B16" s="31"/>
      <c r="C16" s="31"/>
      <c r="D16" s="31"/>
      <c r="E16" s="31"/>
      <c r="F16" s="31"/>
      <c r="G16" s="31"/>
      <c r="H16" s="32"/>
    </row>
    <row r="17" spans="1:8" ht="15.75" thickBot="1">
      <c r="A17" s="33" t="s">
        <v>45</v>
      </c>
      <c r="B17" s="12"/>
      <c r="C17" s="12"/>
      <c r="D17" s="34" t="s">
        <v>21</v>
      </c>
      <c r="E17" s="118" t="s">
        <v>51</v>
      </c>
      <c r="F17" s="119"/>
      <c r="G17" s="120"/>
      <c r="H17" s="35"/>
    </row>
    <row r="18" spans="1:8" ht="15.75" thickBot="1">
      <c r="A18" s="36" t="s">
        <v>16</v>
      </c>
      <c r="B18" s="12" t="s">
        <v>17</v>
      </c>
      <c r="C18" s="37" t="s">
        <v>18</v>
      </c>
      <c r="D18" s="12" t="s">
        <v>19</v>
      </c>
      <c r="E18" s="12"/>
      <c r="F18" s="12"/>
      <c r="G18" s="12"/>
      <c r="H18" s="35"/>
    </row>
    <row r="19" spans="1:8" ht="15.75" thickBot="1">
      <c r="A19" s="38">
        <v>0</v>
      </c>
      <c r="B19" s="39">
        <v>0</v>
      </c>
      <c r="C19" s="40" t="s">
        <v>54</v>
      </c>
      <c r="D19" s="41" t="s">
        <v>53</v>
      </c>
      <c r="E19" s="42"/>
      <c r="F19" s="42"/>
      <c r="G19" s="42"/>
      <c r="H19" s="43"/>
    </row>
    <row r="20" spans="1:8" ht="15.75" thickBot="1">
      <c r="A20" s="44">
        <v>0</v>
      </c>
      <c r="B20" s="45">
        <v>36</v>
      </c>
      <c r="C20" s="40">
        <v>3600</v>
      </c>
      <c r="D20" s="46" t="s">
        <v>52</v>
      </c>
      <c r="E20" s="47"/>
      <c r="F20" s="47"/>
      <c r="G20" s="47"/>
      <c r="H20" s="48"/>
    </row>
    <row r="21" spans="1:8" ht="15.75" thickBot="1">
      <c r="A21" s="44">
        <v>0</v>
      </c>
      <c r="B21" s="45">
        <v>65</v>
      </c>
      <c r="C21" s="40">
        <v>6500</v>
      </c>
      <c r="D21" s="46" t="s">
        <v>55</v>
      </c>
      <c r="E21" s="47"/>
      <c r="F21" s="47"/>
      <c r="G21" s="47"/>
      <c r="H21" s="48"/>
    </row>
    <row r="22" spans="1:8" ht="15.75" thickBot="1">
      <c r="A22" s="44">
        <v>0</v>
      </c>
      <c r="B22" s="45">
        <v>90</v>
      </c>
      <c r="C22" s="40">
        <v>9000</v>
      </c>
      <c r="D22" s="46" t="s">
        <v>56</v>
      </c>
      <c r="E22" s="47"/>
      <c r="F22" s="47"/>
      <c r="G22" s="47"/>
      <c r="H22" s="48"/>
    </row>
    <row r="23" spans="1:8" ht="15.75" thickBot="1">
      <c r="A23" s="44">
        <v>0</v>
      </c>
      <c r="B23" s="49">
        <v>120</v>
      </c>
      <c r="C23" s="50">
        <v>12000</v>
      </c>
      <c r="D23" s="36" t="s">
        <v>57</v>
      </c>
      <c r="E23" s="42"/>
      <c r="F23" s="42"/>
      <c r="G23" s="42"/>
      <c r="H23" s="43"/>
    </row>
    <row r="24" spans="1:8" ht="29.25" thickBot="1">
      <c r="A24" s="51" t="s">
        <v>22</v>
      </c>
      <c r="B24" s="51" t="s">
        <v>23</v>
      </c>
      <c r="C24" s="70" t="s">
        <v>24</v>
      </c>
      <c r="D24" s="51" t="s">
        <v>25</v>
      </c>
      <c r="E24" s="52"/>
      <c r="F24" s="72" t="s">
        <v>29</v>
      </c>
      <c r="G24" s="10" t="s">
        <v>50</v>
      </c>
      <c r="H24" s="10" t="s">
        <v>26</v>
      </c>
    </row>
    <row r="25" spans="1:8" ht="15.75" thickBot="1">
      <c r="A25" s="53">
        <f>(A19*B19)+(A20*B20)+(A21*B21)+(A22*B22)+(A23*B23)</f>
        <v>0</v>
      </c>
      <c r="B25" s="54">
        <f>A25*100</f>
        <v>0</v>
      </c>
      <c r="C25" s="55">
        <f>IF((A19+A20+A21+A22+A23)&gt;0,11,0)</f>
        <v>0</v>
      </c>
      <c r="D25" s="53">
        <f>A25+C25</f>
        <v>0</v>
      </c>
      <c r="E25" s="42"/>
      <c r="F25" s="55">
        <f>IF(E17&gt;0,0,5)</f>
        <v>0</v>
      </c>
      <c r="G25" s="56">
        <f>(D25+F25)*100</f>
        <v>0</v>
      </c>
      <c r="H25" s="57" t="e">
        <f>(D25*E14)+F25</f>
        <v>#VALUE!</v>
      </c>
    </row>
    <row r="26" spans="1:8" ht="8.25" customHeight="1" thickBot="1">
      <c r="A26" s="6"/>
      <c r="B26" s="6"/>
      <c r="C26" s="11"/>
      <c r="D26" s="6"/>
      <c r="E26" s="6"/>
      <c r="F26" s="6"/>
      <c r="G26" s="6"/>
      <c r="H26" s="6"/>
    </row>
    <row r="27" spans="1:8" ht="15.75" thickBot="1">
      <c r="A27" s="30" t="s">
        <v>59</v>
      </c>
      <c r="B27" s="31"/>
      <c r="C27" s="31"/>
      <c r="D27" s="31"/>
      <c r="E27" s="31"/>
      <c r="F27" s="31"/>
      <c r="G27" s="31"/>
      <c r="H27" s="32"/>
    </row>
    <row r="28" spans="1:8" ht="15.75" thickBot="1">
      <c r="A28" s="123" t="s">
        <v>30</v>
      </c>
      <c r="B28" s="124"/>
      <c r="C28" s="124"/>
      <c r="D28" s="34" t="s">
        <v>21</v>
      </c>
      <c r="E28" s="118" t="s">
        <v>51</v>
      </c>
      <c r="F28" s="119"/>
      <c r="G28" s="120"/>
      <c r="H28" s="48"/>
    </row>
    <row r="29" spans="1:8" ht="12" customHeight="1" thickBot="1">
      <c r="A29" s="36" t="s">
        <v>16</v>
      </c>
      <c r="B29" s="12" t="s">
        <v>17</v>
      </c>
      <c r="C29" s="37" t="s">
        <v>18</v>
      </c>
      <c r="D29" s="12" t="s">
        <v>19</v>
      </c>
      <c r="E29" s="12"/>
      <c r="F29" s="12"/>
      <c r="G29" s="12"/>
      <c r="H29" s="35"/>
    </row>
    <row r="30" spans="1:8" ht="15.75" thickBot="1">
      <c r="A30" s="58">
        <v>0</v>
      </c>
      <c r="B30" s="59">
        <v>0</v>
      </c>
      <c r="C30" s="40">
        <v>100</v>
      </c>
      <c r="D30" s="99" t="s">
        <v>20</v>
      </c>
      <c r="E30" s="100"/>
      <c r="F30" s="100"/>
      <c r="G30" s="100"/>
      <c r="H30" s="101"/>
    </row>
    <row r="31" spans="1:8" ht="29.25" thickBot="1">
      <c r="A31" s="51" t="s">
        <v>22</v>
      </c>
      <c r="B31" s="51" t="s">
        <v>23</v>
      </c>
      <c r="C31" s="70" t="s">
        <v>24</v>
      </c>
      <c r="D31" s="51" t="s">
        <v>25</v>
      </c>
      <c r="E31" s="52"/>
      <c r="F31" s="72" t="s">
        <v>29</v>
      </c>
      <c r="G31" s="10" t="s">
        <v>50</v>
      </c>
      <c r="H31" s="10" t="s">
        <v>26</v>
      </c>
    </row>
    <row r="32" spans="1:8" ht="15.75" thickBot="1">
      <c r="A32" s="53">
        <f>A30*B30</f>
        <v>0</v>
      </c>
      <c r="B32" s="54">
        <f>A32*100</f>
        <v>0</v>
      </c>
      <c r="C32" s="55">
        <f>IF(A30&gt;0,11,0)</f>
        <v>0</v>
      </c>
      <c r="D32" s="53">
        <f>A32+C32</f>
        <v>0</v>
      </c>
      <c r="E32" s="42"/>
      <c r="F32" s="55">
        <f>IF(E28&gt;0,0,5)</f>
        <v>0</v>
      </c>
      <c r="G32" s="56">
        <f>(D32+F32)*100</f>
        <v>0</v>
      </c>
      <c r="H32" s="57" t="e">
        <f>(D32*E14)+F32</f>
        <v>#VALUE!</v>
      </c>
    </row>
    <row r="33" spans="1:8" ht="9" customHeight="1" thickBot="1">
      <c r="A33" s="13"/>
      <c r="B33" s="14"/>
      <c r="C33" s="15"/>
      <c r="D33" s="7"/>
      <c r="E33" s="7"/>
      <c r="F33" s="12"/>
      <c r="G33" s="7"/>
      <c r="H33" s="16"/>
    </row>
    <row r="34" spans="1:8" ht="15.75" thickBot="1">
      <c r="A34" s="60" t="s">
        <v>58</v>
      </c>
      <c r="B34" s="61"/>
      <c r="C34" s="61"/>
      <c r="D34" s="61"/>
      <c r="E34" s="61"/>
      <c r="F34" s="61"/>
      <c r="G34" s="61"/>
      <c r="H34" s="62"/>
    </row>
    <row r="35" spans="1:8" ht="15.75" thickBot="1">
      <c r="A35" s="121" t="s">
        <v>31</v>
      </c>
      <c r="B35" s="122"/>
      <c r="C35" s="122"/>
      <c r="D35" s="17" t="s">
        <v>21</v>
      </c>
      <c r="E35" s="118" t="s">
        <v>51</v>
      </c>
      <c r="F35" s="119"/>
      <c r="G35" s="120"/>
      <c r="H35" s="28"/>
    </row>
    <row r="36" spans="1:8" ht="15.75" thickBot="1">
      <c r="A36" s="63" t="s">
        <v>16</v>
      </c>
      <c r="B36" s="64" t="s">
        <v>17</v>
      </c>
      <c r="C36" s="65" t="s">
        <v>18</v>
      </c>
      <c r="D36" s="64" t="s">
        <v>19</v>
      </c>
      <c r="E36" s="7"/>
      <c r="F36" s="12"/>
      <c r="G36" s="7"/>
      <c r="H36" s="28"/>
    </row>
    <row r="37" spans="1:8" ht="15.75" thickBot="1">
      <c r="A37" s="2">
        <v>0</v>
      </c>
      <c r="B37" s="1">
        <v>0</v>
      </c>
      <c r="C37" s="8">
        <v>100</v>
      </c>
      <c r="D37" s="96" t="s">
        <v>20</v>
      </c>
      <c r="E37" s="97"/>
      <c r="F37" s="97"/>
      <c r="G37" s="97"/>
      <c r="H37" s="98"/>
    </row>
    <row r="38" spans="1:8" ht="29.25" thickBot="1">
      <c r="A38" s="9" t="s">
        <v>22</v>
      </c>
      <c r="B38" s="9" t="s">
        <v>23</v>
      </c>
      <c r="C38" s="71" t="s">
        <v>24</v>
      </c>
      <c r="D38" s="9" t="s">
        <v>25</v>
      </c>
      <c r="E38" s="29"/>
      <c r="F38" s="73" t="s">
        <v>29</v>
      </c>
      <c r="G38" s="10" t="s">
        <v>50</v>
      </c>
      <c r="H38" s="10" t="s">
        <v>26</v>
      </c>
    </row>
    <row r="39" spans="1:8" ht="15.75" thickBot="1">
      <c r="A39" s="18">
        <f>A37*B37</f>
        <v>0</v>
      </c>
      <c r="B39" s="66">
        <f>A39*100</f>
        <v>0</v>
      </c>
      <c r="C39" s="67">
        <f>IF(A37&gt;0,11,0)</f>
        <v>0</v>
      </c>
      <c r="D39" s="18">
        <f>A39+C39</f>
        <v>0</v>
      </c>
      <c r="E39" s="68"/>
      <c r="F39" s="67">
        <f>IF(E35&gt;0,0,5)</f>
        <v>0</v>
      </c>
      <c r="G39" s="23">
        <f>(D39+F39)*100</f>
        <v>0</v>
      </c>
      <c r="H39" s="19" t="e">
        <f>(D39*E14)+F39</f>
        <v>#VALUE!</v>
      </c>
    </row>
    <row r="40" spans="1:8" ht="30" customHeight="1">
      <c r="A40" s="20" t="s">
        <v>44</v>
      </c>
      <c r="B40" s="131"/>
      <c r="C40" s="132"/>
      <c r="D40" s="132"/>
      <c r="E40" s="133"/>
      <c r="F40" s="84" t="s">
        <v>49</v>
      </c>
      <c r="G40" s="90" t="s">
        <v>32</v>
      </c>
      <c r="H40" s="91"/>
    </row>
    <row r="41" spans="1:8" ht="25.5" customHeight="1" thickBot="1">
      <c r="A41" s="21"/>
      <c r="B41" s="134"/>
      <c r="C41" s="135"/>
      <c r="D41" s="135"/>
      <c r="E41" s="136"/>
      <c r="F41" s="69" t="e">
        <f>G41*100</f>
        <v>#VALUE!</v>
      </c>
      <c r="G41" s="92" t="e">
        <f>H39+H32+H25</f>
        <v>#VALUE!</v>
      </c>
      <c r="H41" s="93"/>
    </row>
    <row r="42" spans="1:8" ht="19.5" customHeight="1">
      <c r="A42" s="117" t="s">
        <v>63</v>
      </c>
      <c r="B42" s="117"/>
      <c r="C42" s="117"/>
      <c r="D42" s="117"/>
      <c r="E42" s="117"/>
      <c r="F42" s="117"/>
      <c r="G42" s="117"/>
      <c r="H42" s="117"/>
    </row>
    <row r="43" spans="1:8">
      <c r="A43" s="114" t="s">
        <v>64</v>
      </c>
      <c r="B43" s="114"/>
      <c r="C43" s="114"/>
      <c r="D43" s="114"/>
      <c r="E43" s="114"/>
      <c r="F43" s="114"/>
      <c r="G43" s="114"/>
      <c r="H43" s="114"/>
    </row>
  </sheetData>
  <sheetProtection password="CC0E" sheet="1" objects="1" scenarios="1" selectLockedCells="1"/>
  <protectedRanges>
    <protectedRange sqref="C8 H5 D14 H13 B14" name="Range3_1"/>
    <protectedRange sqref="C9" name="Range3_2"/>
    <protectedRange sqref="C9:D9" name="Range1"/>
    <protectedRange sqref="C9:D9" name="Range2"/>
    <protectedRange sqref="F8:G8" name="Range3_3"/>
  </protectedRanges>
  <mergeCells count="33">
    <mergeCell ref="A43:H43"/>
    <mergeCell ref="G5:H5"/>
    <mergeCell ref="H13:H14"/>
    <mergeCell ref="A42:H42"/>
    <mergeCell ref="E28:G28"/>
    <mergeCell ref="E17:G17"/>
    <mergeCell ref="E35:G35"/>
    <mergeCell ref="A35:C35"/>
    <mergeCell ref="A28:C28"/>
    <mergeCell ref="A13:D13"/>
    <mergeCell ref="C10:F10"/>
    <mergeCell ref="C11:F11"/>
    <mergeCell ref="F7:H7"/>
    <mergeCell ref="B7:D7"/>
    <mergeCell ref="A11:B11"/>
    <mergeCell ref="B40:E41"/>
    <mergeCell ref="C1:H1"/>
    <mergeCell ref="C2:H2"/>
    <mergeCell ref="C3:H3"/>
    <mergeCell ref="C4:H4"/>
    <mergeCell ref="A6:D6"/>
    <mergeCell ref="A5:F5"/>
    <mergeCell ref="E6:H6"/>
    <mergeCell ref="G41:H41"/>
    <mergeCell ref="C9:D9"/>
    <mergeCell ref="D37:H37"/>
    <mergeCell ref="D30:H30"/>
    <mergeCell ref="F9:H9"/>
    <mergeCell ref="A8:B8"/>
    <mergeCell ref="A9:B9"/>
    <mergeCell ref="A10:B10"/>
    <mergeCell ref="G13:G14"/>
    <mergeCell ref="G40:H40"/>
  </mergeCells>
  <dataValidations count="6">
    <dataValidation type="whole" operator="greaterThanOrEqual" showInputMessage="1" showErrorMessage="1" error="Value must be equal or greater than ZERO" sqref="A37 A33 A30 A19:A23">
      <formula1>0</formula1>
    </dataValidation>
    <dataValidation type="textLength" showInputMessage="1" showErrorMessage="1" sqref="D8">
      <formula1>10</formula1>
      <formula2>12</formula2>
    </dataValidation>
    <dataValidation type="textLength" operator="equal" allowBlank="1" showInputMessage="1" showErrorMessage="1" sqref="C9:D9">
      <formula1>8</formula1>
    </dataValidation>
    <dataValidation type="list" allowBlank="1" showInputMessage="1" showErrorMessage="1" sqref="H11">
      <formula1>SELECT</formula1>
    </dataValidation>
    <dataValidation type="list" allowBlank="1" showInputMessage="1" showErrorMessage="1" sqref="G11">
      <formula1>PROGRAM</formula1>
    </dataValidation>
    <dataValidation type="textLength" allowBlank="1" showInputMessage="1" showErrorMessage="1" sqref="F8:H8">
      <formula1>10</formula1>
      <formula2>12</formula2>
    </dataValidation>
  </dataValidations>
  <pageMargins left="0.25" right="0.25" top="0.5" bottom="0.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1" sqref="B1:B4"/>
    </sheetView>
  </sheetViews>
  <sheetFormatPr defaultRowHeight="15"/>
  <sheetData>
    <row r="1" spans="1:2">
      <c r="A1" t="s">
        <v>13</v>
      </c>
      <c r="B1" t="s">
        <v>40</v>
      </c>
    </row>
    <row r="2" spans="1:2">
      <c r="A2" t="s">
        <v>33</v>
      </c>
      <c r="B2" t="s">
        <v>41</v>
      </c>
    </row>
    <row r="3" spans="1:2">
      <c r="A3" t="s">
        <v>34</v>
      </c>
      <c r="B3" t="s">
        <v>42</v>
      </c>
    </row>
    <row r="4" spans="1:2">
      <c r="A4" t="s">
        <v>35</v>
      </c>
      <c r="B4" t="s">
        <v>43</v>
      </c>
    </row>
    <row r="5" spans="1:2">
      <c r="A5" t="s">
        <v>36</v>
      </c>
    </row>
    <row r="6" spans="1:2">
      <c r="A6" t="s">
        <v>37</v>
      </c>
    </row>
    <row r="7" spans="1:2">
      <c r="A7" t="s">
        <v>38</v>
      </c>
    </row>
    <row r="8" spans="1:2">
      <c r="A8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Sheet1!Print_Area</vt:lpstr>
      <vt:lpstr>PROGRAM</vt:lpstr>
      <vt:lpstr>SELECT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</dc:creator>
  <cp:lastModifiedBy>Asa</cp:lastModifiedBy>
  <cp:lastPrinted>2017-07-31T17:46:05Z</cp:lastPrinted>
  <dcterms:created xsi:type="dcterms:W3CDTF">2016-10-03T20:40:42Z</dcterms:created>
  <dcterms:modified xsi:type="dcterms:W3CDTF">2017-08-23T13:56:17Z</dcterms:modified>
</cp:coreProperties>
</file>