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60" windowWidth="11460" windowHeight="10305"/>
  </bookViews>
  <sheets>
    <sheet name="Sheet1" sheetId="1" r:id="rId1"/>
    <sheet name="Sheet2" sheetId="2" state="hidden" r:id="rId2"/>
  </sheets>
  <definedNames>
    <definedName name="_xlnm.Print_Area" localSheetId="0">Sheet1!$A$1:$H$42</definedName>
    <definedName name="PROGRAM">Sheet2!$A$1:$A$8</definedName>
    <definedName name="SELECT">Sheet2!$B$1:$B$4</definedName>
  </definedNames>
  <calcPr calcId="125725"/>
</workbook>
</file>

<file path=xl/calcChain.xml><?xml version="1.0" encoding="utf-8"?>
<calcChain xmlns="http://schemas.openxmlformats.org/spreadsheetml/2006/main">
  <c r="F41" i="1"/>
  <c r="B39"/>
  <c r="G39"/>
  <c r="B32"/>
  <c r="G25"/>
  <c r="B25"/>
  <c r="E14"/>
  <c r="C25"/>
  <c r="F25"/>
  <c r="A25"/>
  <c r="F32"/>
  <c r="C32"/>
  <c r="A32"/>
  <c r="F39"/>
  <c r="C39"/>
  <c r="A39"/>
  <c r="D39" l="1"/>
  <c r="H39" s="1"/>
  <c r="D32"/>
  <c r="G32" s="1"/>
  <c r="D25"/>
  <c r="H32" l="1"/>
  <c r="H25"/>
  <c r="G41" l="1"/>
</calcChain>
</file>

<file path=xl/sharedStrings.xml><?xml version="1.0" encoding="utf-8"?>
<sst xmlns="http://schemas.openxmlformats.org/spreadsheetml/2006/main" count="100" uniqueCount="66">
  <si>
    <t>TRANSPORTATION AUTHORIZATION FORM</t>
  </si>
  <si>
    <t xml:space="preserve">Fax or Email completed form to:  FAX 651-489-0410   Email: METRO@TSE-INC.ORG   </t>
  </si>
  <si>
    <r>
      <t xml:space="preserve">PROVIDER ID: </t>
    </r>
    <r>
      <rPr>
        <b/>
        <sz val="12"/>
        <color theme="1"/>
        <rFont val="Calibri"/>
        <family val="2"/>
        <scheme val="minor"/>
      </rPr>
      <t>A197860800</t>
    </r>
  </si>
  <si>
    <t xml:space="preserve">DATE: </t>
  </si>
  <si>
    <t>NAME (Last, First):</t>
  </si>
  <si>
    <t>DOB / Phone:</t>
  </si>
  <si>
    <t>PMI:</t>
  </si>
  <si>
    <t>STREET ADDRESS:</t>
  </si>
  <si>
    <t>CITY &amp; ZIP</t>
  </si>
  <si>
    <t>COUNTY CASE MANAGER</t>
  </si>
  <si>
    <t>PHONE / FAX:</t>
  </si>
  <si>
    <t>EMAIL</t>
  </si>
  <si>
    <t>PROGRAM</t>
  </si>
  <si>
    <t>REQUEST</t>
  </si>
  <si>
    <t>mm/dd/yy</t>
  </si>
  <si>
    <t>000-000-0000</t>
  </si>
  <si>
    <t>00000000</t>
  </si>
  <si>
    <t>CADI</t>
  </si>
  <si>
    <t>Authorized Date Span</t>
  </si>
  <si>
    <t>Start</t>
  </si>
  <si>
    <t>End</t>
  </si>
  <si>
    <t>Qty</t>
  </si>
  <si>
    <t>Cost</t>
  </si>
  <si>
    <t>Units</t>
  </si>
  <si>
    <t>Description</t>
  </si>
  <si>
    <t>Stored Value ($10, $20, $30, $40, $50, $60, $70, $80, $100, $120, $140, $180)</t>
  </si>
  <si>
    <t>31 Day Pass - $1.75 cash value</t>
  </si>
  <si>
    <t>31 Day Pass - $2.25 cash value</t>
  </si>
  <si>
    <t>31 Day Pass - $3.00 cash value</t>
  </si>
  <si>
    <t>METRO MOBILITY (requires ADA certification) Unit Rate $0.01</t>
  </si>
  <si>
    <t>Serial #</t>
  </si>
  <si>
    <t>Cost/month</t>
  </si>
  <si>
    <t>units/month</t>
  </si>
  <si>
    <t>ADMIN/Month</t>
  </si>
  <si>
    <t>$/Month +Admin</t>
  </si>
  <si>
    <t>TA Total</t>
  </si>
  <si>
    <t>TRANSIT LINK      Unit Rate $0.01</t>
  </si>
  <si>
    <r>
      <t xml:space="preserve">PROCEDURE: </t>
    </r>
    <r>
      <rPr>
        <b/>
        <sz val="11"/>
        <color rgb="FFFF0000"/>
        <rFont val="Calibri"/>
        <family val="2"/>
        <scheme val="minor"/>
      </rPr>
      <t>T2003</t>
    </r>
    <r>
      <rPr>
        <sz val="11"/>
        <color theme="1"/>
        <rFont val="Calibri"/>
        <family val="2"/>
        <scheme val="minor"/>
      </rPr>
      <t xml:space="preserve">    MODIFIER: </t>
    </r>
    <r>
      <rPr>
        <b/>
        <sz val="11"/>
        <color rgb="FFFF0000"/>
        <rFont val="Calibri"/>
        <family val="2"/>
        <scheme val="minor"/>
      </rPr>
      <t>UC</t>
    </r>
  </si>
  <si>
    <t>months</t>
  </si>
  <si>
    <t>$5 card                        replacment fee</t>
  </si>
  <si>
    <t>* METRO MOBILITY  GO TO Card</t>
  </si>
  <si>
    <t>* TRANSIT LINK   GO TO Card</t>
  </si>
  <si>
    <t>TOTAL ALL SERVICES</t>
  </si>
  <si>
    <t>EW</t>
  </si>
  <si>
    <t>TBI</t>
  </si>
  <si>
    <t>AC</t>
  </si>
  <si>
    <t>MSC+</t>
  </si>
  <si>
    <t>MSHO</t>
  </si>
  <si>
    <t>DD</t>
  </si>
  <si>
    <t>CAC</t>
  </si>
  <si>
    <t>NEW</t>
  </si>
  <si>
    <t>CHANGE</t>
  </si>
  <si>
    <t>REPLACMENT</t>
  </si>
  <si>
    <t>CANCEL</t>
  </si>
  <si>
    <t xml:space="preserve">Comments: </t>
  </si>
  <si>
    <t>*Metro Mobility and Transit Link  no longer uses paper fare cards. They use GO TO Stored Value Cards.   Clients may have one card for all authorized rides, or one for type of service. Fill in Serial Numbers to avoid $5  replacement fees.</t>
  </si>
  <si>
    <t>METRO TRANSIT  GO TO Card</t>
  </si>
  <si>
    <t>METRO TRANSIT  GO TO Card Unit Rate $0.01</t>
  </si>
  <si>
    <t>CLIENT INFORMATION</t>
  </si>
  <si>
    <r>
      <t xml:space="preserve">31 Day Pass - Limited Mobility </t>
    </r>
    <r>
      <rPr>
        <b/>
        <i/>
        <sz val="10.5"/>
        <color rgb="FFFF0000"/>
        <rFont val="Calibri"/>
        <family val="2"/>
        <scheme val="minor"/>
      </rPr>
      <t>*Must attach photo ID with "A" or "L" endorsment</t>
    </r>
  </si>
  <si>
    <r>
      <rPr>
        <b/>
        <sz val="11"/>
        <color theme="1"/>
        <rFont val="Calibri"/>
        <family val="2"/>
        <scheme val="minor"/>
      </rPr>
      <t>Fill in all cells with</t>
    </r>
    <r>
      <rPr>
        <b/>
        <sz val="11"/>
        <color rgb="FFFF0000"/>
        <rFont val="Calibri"/>
        <family val="2"/>
        <scheme val="minor"/>
      </rPr>
      <t xml:space="preserve"> RED</t>
    </r>
    <r>
      <rPr>
        <b/>
        <sz val="11"/>
        <color theme="1"/>
        <rFont val="Calibri"/>
        <family val="2"/>
        <scheme val="minor"/>
      </rPr>
      <t xml:space="preserve"> text  </t>
    </r>
    <r>
      <rPr>
        <sz val="11"/>
        <color theme="1"/>
        <rFont val="Calibri"/>
        <family val="2"/>
        <scheme val="minor"/>
      </rPr>
      <t xml:space="preserve">                      Have Questions?  Call 651-489-2595</t>
    </r>
  </si>
  <si>
    <t>ANNUAL UNITS</t>
  </si>
  <si>
    <t>fill in to avoid replacment fees</t>
  </si>
  <si>
    <t>NAME(Last, First)</t>
  </si>
  <si>
    <t>MONTHLY UNIT TOTAL</t>
  </si>
  <si>
    <t>Fill in to Avoid Replacment fees</t>
  </si>
</sst>
</file>

<file path=xl/styles.xml><?xml version="1.0" encoding="utf-8"?>
<styleSheet xmlns="http://schemas.openxmlformats.org/spreadsheetml/2006/main">
  <numFmts count="4">
    <numFmt numFmtId="8" formatCode="&quot;$&quot;#,##0.00_);[Red]\(&quot;$&quot;#,##0.00\)"/>
    <numFmt numFmtId="44" formatCode="_(&quot;$&quot;* #,##0.00_);_(&quot;$&quot;* \(#,##0.00\);_(&quot;$&quot;* &quot;-&quot;??_);_(@_)"/>
    <numFmt numFmtId="164" formatCode="mm/dd/yy;@"/>
    <numFmt numFmtId="165" formatCode="&quot;$&quot;#,##0.00"/>
  </numFmts>
  <fonts count="16">
    <font>
      <sz val="11"/>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5"/>
      <color indexed="10"/>
      <name val="Calibri"/>
      <family val="2"/>
    </font>
    <font>
      <u/>
      <sz val="10"/>
      <color indexed="12"/>
      <name val="Arial"/>
      <family val="2"/>
    </font>
    <font>
      <b/>
      <sz val="11"/>
      <color rgb="FFFF0000"/>
      <name val="Calibri"/>
      <family val="2"/>
      <scheme val="minor"/>
    </font>
    <font>
      <sz val="10.5"/>
      <color theme="1"/>
      <name val="Calibri"/>
      <family val="2"/>
      <scheme val="minor"/>
    </font>
    <font>
      <sz val="10.5"/>
      <color indexed="10"/>
      <name val="Arial"/>
      <family val="2"/>
    </font>
    <font>
      <b/>
      <sz val="10.5"/>
      <color rgb="FFFF0000"/>
      <name val="Calibri"/>
      <family val="2"/>
      <scheme val="minor"/>
    </font>
    <font>
      <sz val="10.5"/>
      <color rgb="FF2F2F2F"/>
      <name val="Segoe UI Semibold"/>
      <family val="2"/>
    </font>
    <font>
      <b/>
      <sz val="10.5"/>
      <color theme="1"/>
      <name val="Calibri"/>
      <family val="2"/>
      <scheme val="minor"/>
    </font>
    <font>
      <b/>
      <sz val="10.5"/>
      <color rgb="FFFF0000"/>
      <name val="Calibri"/>
      <family val="2"/>
    </font>
    <font>
      <sz val="14"/>
      <color theme="1"/>
      <name val="Calibri"/>
      <family val="2"/>
      <scheme val="minor"/>
    </font>
    <font>
      <b/>
      <i/>
      <sz val="10.5"/>
      <color rgb="FFFF0000"/>
      <name val="Calibri"/>
      <family val="2"/>
      <scheme val="minor"/>
    </font>
    <font>
      <sz val="10"/>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79998168889431442"/>
        <bgColor indexed="64"/>
      </patternFill>
    </fill>
  </fills>
  <borders count="25">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3B54"/>
      </left>
      <right/>
      <top style="medium">
        <color rgb="FF003B54"/>
      </top>
      <bottom/>
      <diagonal/>
    </border>
    <border>
      <left style="medium">
        <color indexed="64"/>
      </left>
      <right/>
      <top style="medium">
        <color rgb="FF003B54"/>
      </top>
      <bottom/>
      <diagonal/>
    </border>
    <border>
      <left style="medium">
        <color indexed="64"/>
      </left>
      <right/>
      <top style="medium">
        <color indexed="64"/>
      </top>
      <bottom style="medium">
        <color indexed="64"/>
      </bottom>
      <diagonal/>
    </border>
    <border>
      <left style="medium">
        <color rgb="FF003B54"/>
      </left>
      <right/>
      <top/>
      <bottom/>
      <diagonal/>
    </border>
    <border>
      <left/>
      <right style="thin">
        <color rgb="FF003B54"/>
      </right>
      <top/>
      <bottom style="medium">
        <color rgb="FF003B54"/>
      </bottom>
      <diagonal/>
    </border>
    <border>
      <left style="medium">
        <color indexed="64"/>
      </left>
      <right/>
      <top/>
      <bottom style="medium">
        <color indexed="64"/>
      </bottom>
      <diagonal/>
    </border>
    <border>
      <left/>
      <right/>
      <top style="medium">
        <color rgb="FF003B5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44" fontId="2" fillId="0" borderId="0" applyFont="0" applyFill="0" applyBorder="0" applyAlignment="0" applyProtection="0"/>
    <xf numFmtId="0" fontId="5" fillId="0" borderId="0" applyNumberFormat="0" applyFill="0" applyBorder="0" applyAlignment="0" applyProtection="0">
      <alignment vertical="top"/>
      <protection locked="0"/>
    </xf>
  </cellStyleXfs>
  <cellXfs count="132">
    <xf numFmtId="0" fontId="0" fillId="0" borderId="0" xfId="0"/>
    <xf numFmtId="0" fontId="4" fillId="2"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8" fontId="4" fillId="2" borderId="3" xfId="0" applyNumberFormat="1" applyFont="1" applyFill="1" applyBorder="1" applyAlignment="1" applyProtection="1">
      <alignment horizontal="center" vertical="center"/>
      <protection locked="0"/>
    </xf>
    <xf numFmtId="1" fontId="12" fillId="2" borderId="3" xfId="0" applyNumberFormat="1" applyFont="1" applyFill="1" applyBorder="1" applyAlignment="1" applyProtection="1">
      <alignment horizontal="center" vertical="center"/>
      <protection locked="0"/>
    </xf>
    <xf numFmtId="0" fontId="0" fillId="0" borderId="0" xfId="0" applyProtection="1"/>
    <xf numFmtId="0" fontId="0" fillId="0" borderId="0" xfId="0" applyAlignment="1" applyProtection="1"/>
    <xf numFmtId="0" fontId="0" fillId="0" borderId="0" xfId="0" applyFill="1" applyAlignment="1" applyProtection="1"/>
    <xf numFmtId="0" fontId="7" fillId="0" borderId="0" xfId="0" applyFont="1" applyProtection="1"/>
    <xf numFmtId="0" fontId="7" fillId="0" borderId="3" xfId="0" applyFont="1" applyBorder="1" applyProtection="1"/>
    <xf numFmtId="0" fontId="7" fillId="0" borderId="6" xfId="0" applyFont="1" applyBorder="1" applyProtection="1"/>
    <xf numFmtId="0" fontId="7" fillId="0" borderId="0" xfId="0" applyFont="1" applyBorder="1" applyProtection="1"/>
    <xf numFmtId="0" fontId="7" fillId="0" borderId="3" xfId="0" applyFont="1" applyBorder="1" applyAlignment="1" applyProtection="1">
      <alignment horizontal="center"/>
    </xf>
    <xf numFmtId="0" fontId="7" fillId="0" borderId="3" xfId="0" applyFont="1" applyBorder="1" applyAlignment="1" applyProtection="1">
      <alignment wrapText="1"/>
    </xf>
    <xf numFmtId="0" fontId="7" fillId="0" borderId="3" xfId="0" applyFont="1" applyBorder="1" applyAlignment="1" applyProtection="1">
      <alignment horizontal="center" wrapText="1"/>
    </xf>
    <xf numFmtId="0" fontId="7" fillId="0" borderId="3" xfId="0" applyFont="1" applyFill="1" applyBorder="1" applyAlignment="1" applyProtection="1">
      <alignment horizontal="center" wrapText="1"/>
    </xf>
    <xf numFmtId="0" fontId="7" fillId="0" borderId="0" xfId="0" applyFont="1" applyAlignment="1" applyProtection="1">
      <alignment horizontal="center"/>
    </xf>
    <xf numFmtId="0" fontId="7" fillId="0" borderId="0" xfId="0" applyFont="1" applyFill="1" applyBorder="1" applyProtection="1"/>
    <xf numFmtId="1" fontId="4" fillId="2" borderId="0" xfId="0" applyNumberFormat="1" applyFont="1" applyFill="1" applyBorder="1" applyAlignment="1" applyProtection="1">
      <alignment horizontal="center" vertical="center"/>
    </xf>
    <xf numFmtId="8" fontId="4" fillId="2" borderId="0" xfId="0" applyNumberFormat="1"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Fill="1" applyProtection="1"/>
    <xf numFmtId="0" fontId="9" fillId="4" borderId="9" xfId="0" applyFont="1" applyFill="1" applyBorder="1" applyAlignment="1" applyProtection="1">
      <alignment horizontal="right"/>
    </xf>
    <xf numFmtId="8" fontId="7" fillId="4" borderId="3" xfId="0" applyNumberFormat="1" applyFont="1" applyFill="1" applyBorder="1" applyProtection="1"/>
    <xf numFmtId="165" fontId="7" fillId="4" borderId="3" xfId="0" applyNumberFormat="1" applyFont="1" applyFill="1" applyBorder="1" applyAlignment="1" applyProtection="1">
      <alignment horizontal="center"/>
    </xf>
    <xf numFmtId="0" fontId="3" fillId="0" borderId="1" xfId="0" applyFont="1" applyBorder="1" applyAlignment="1" applyProtection="1">
      <alignment vertical="top"/>
      <protection locked="0"/>
    </xf>
    <xf numFmtId="0" fontId="3" fillId="0" borderId="0" xfId="0" applyFont="1" applyAlignment="1" applyProtection="1">
      <alignment vertical="top"/>
      <protection locked="0"/>
    </xf>
    <xf numFmtId="0" fontId="3" fillId="0" borderId="16" xfId="0" applyFont="1" applyBorder="1" applyAlignment="1" applyProtection="1">
      <alignment horizontal="center" vertical="top"/>
      <protection locked="0"/>
    </xf>
    <xf numFmtId="164" fontId="4" fillId="2" borderId="19" xfId="0" applyNumberFormat="1"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1" fontId="7" fillId="4" borderId="3" xfId="0" applyNumberFormat="1" applyFont="1" applyFill="1" applyBorder="1" applyProtection="1"/>
    <xf numFmtId="0" fontId="4" fillId="2" borderId="21" xfId="0" applyFont="1" applyFill="1" applyBorder="1" applyAlignment="1" applyProtection="1">
      <alignment horizontal="center" vertical="center"/>
      <protection locked="0"/>
    </xf>
    <xf numFmtId="0" fontId="3" fillId="0" borderId="17" xfId="0" applyFont="1" applyBorder="1" applyAlignment="1" applyProtection="1">
      <alignment horizontal="center" vertical="top"/>
    </xf>
    <xf numFmtId="0" fontId="7" fillId="0" borderId="0" xfId="0" applyFont="1" applyAlignment="1" applyProtection="1">
      <alignment horizontal="right"/>
    </xf>
    <xf numFmtId="0" fontId="3" fillId="0" borderId="14" xfId="0" applyFont="1" applyBorder="1" applyAlignment="1" applyProtection="1">
      <alignment horizontal="center" vertical="top"/>
      <protection locked="0"/>
    </xf>
    <xf numFmtId="0" fontId="3" fillId="0" borderId="1" xfId="0" applyFont="1" applyBorder="1" applyAlignment="1" applyProtection="1">
      <alignment horizontal="center" vertical="top"/>
      <protection locked="0"/>
    </xf>
    <xf numFmtId="0" fontId="3" fillId="0" borderId="16" xfId="0" applyFont="1" applyBorder="1" applyAlignment="1" applyProtection="1">
      <alignment horizontal="center" vertical="top"/>
      <protection locked="0"/>
    </xf>
    <xf numFmtId="0" fontId="3" fillId="0" borderId="12" xfId="0" applyFont="1" applyBorder="1" applyAlignment="1" applyProtection="1">
      <alignment horizontal="center" vertical="top"/>
      <protection locked="0"/>
    </xf>
    <xf numFmtId="0" fontId="3" fillId="0" borderId="2" xfId="0" applyFont="1" applyBorder="1" applyAlignment="1" applyProtection="1">
      <alignment horizontal="center" vertical="top"/>
      <protection locked="0"/>
    </xf>
    <xf numFmtId="0" fontId="3" fillId="0" borderId="18" xfId="0" applyFont="1" applyBorder="1" applyAlignment="1" applyProtection="1">
      <alignment horizontal="center" vertical="top"/>
      <protection locked="0"/>
    </xf>
    <xf numFmtId="49" fontId="4" fillId="2" borderId="19" xfId="2"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protection locked="0"/>
    </xf>
    <xf numFmtId="0" fontId="7" fillId="0" borderId="9" xfId="0" applyFont="1" applyBorder="1" applyAlignment="1" applyProtection="1">
      <alignment horizontal="left"/>
    </xf>
    <xf numFmtId="0" fontId="7" fillId="0" borderId="5" xfId="0" applyFont="1" applyBorder="1" applyAlignment="1" applyProtection="1">
      <alignment horizontal="left"/>
    </xf>
    <xf numFmtId="0" fontId="7" fillId="0" borderId="6" xfId="0" applyFont="1" applyBorder="1" applyAlignment="1" applyProtection="1">
      <alignment horizontal="left"/>
    </xf>
    <xf numFmtId="0" fontId="13" fillId="0" borderId="0" xfId="0" applyFont="1" applyAlignment="1" applyProtection="1">
      <alignment horizontal="center"/>
    </xf>
    <xf numFmtId="0" fontId="0" fillId="0" borderId="0" xfId="0" applyAlignment="1" applyProtection="1">
      <alignment horizontal="center"/>
    </xf>
    <xf numFmtId="0" fontId="11" fillId="5" borderId="0" xfId="0" applyFont="1" applyFill="1" applyAlignment="1" applyProtection="1">
      <alignment horizontal="center" wrapText="1"/>
    </xf>
    <xf numFmtId="1" fontId="9" fillId="0" borderId="9" xfId="0" applyNumberFormat="1" applyFont="1" applyFill="1" applyBorder="1" applyAlignment="1" applyProtection="1">
      <alignment horizontal="center"/>
      <protection locked="0"/>
    </xf>
    <xf numFmtId="1" fontId="9" fillId="0" borderId="5" xfId="0" applyNumberFormat="1" applyFont="1" applyFill="1" applyBorder="1" applyAlignment="1" applyProtection="1">
      <alignment horizontal="center"/>
      <protection locked="0"/>
    </xf>
    <xf numFmtId="1" fontId="9" fillId="0" borderId="6" xfId="0" applyNumberFormat="1" applyFont="1" applyFill="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7" fillId="0" borderId="0" xfId="0" applyFont="1" applyBorder="1" applyAlignment="1" applyProtection="1">
      <alignment horizontal="right"/>
    </xf>
    <xf numFmtId="0" fontId="7" fillId="0" borderId="9" xfId="0" applyFont="1" applyFill="1" applyBorder="1" applyAlignment="1" applyProtection="1">
      <alignment horizontal="right"/>
    </xf>
    <xf numFmtId="164" fontId="4" fillId="0" borderId="19"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right"/>
    </xf>
    <xf numFmtId="1" fontId="10" fillId="0" borderId="6" xfId="0" applyNumberFormat="1" applyFont="1" applyFill="1" applyBorder="1" applyAlignment="1" applyProtection="1">
      <alignment horizontal="center"/>
    </xf>
    <xf numFmtId="0" fontId="11" fillId="0" borderId="14" xfId="0" applyFont="1" applyFill="1" applyBorder="1" applyAlignment="1" applyProtection="1">
      <alignment horizontal="center"/>
    </xf>
    <xf numFmtId="0" fontId="11" fillId="0" borderId="1" xfId="0" applyFont="1" applyFill="1" applyBorder="1" applyAlignment="1" applyProtection="1">
      <alignment horizontal="center"/>
    </xf>
    <xf numFmtId="0" fontId="7" fillId="0" borderId="16" xfId="0" applyFont="1" applyFill="1" applyBorder="1" applyAlignment="1" applyProtection="1">
      <alignment horizontal="center"/>
    </xf>
    <xf numFmtId="0" fontId="7" fillId="0" borderId="17" xfId="0" applyFont="1" applyBorder="1" applyProtection="1"/>
    <xf numFmtId="0" fontId="0" fillId="0" borderId="0" xfId="0" applyBorder="1" applyProtection="1"/>
    <xf numFmtId="0" fontId="11" fillId="0" borderId="14" xfId="0" applyFont="1" applyFill="1" applyBorder="1" applyProtection="1"/>
    <xf numFmtId="0" fontId="7" fillId="0" borderId="1" xfId="0" applyFont="1" applyFill="1" applyBorder="1" applyProtection="1"/>
    <xf numFmtId="0" fontId="7" fillId="0" borderId="16" xfId="0" applyFont="1" applyFill="1" applyBorder="1" applyProtection="1"/>
    <xf numFmtId="0" fontId="11" fillId="0" borderId="4" xfId="0" applyFont="1" applyFill="1" applyBorder="1" applyProtection="1"/>
    <xf numFmtId="0" fontId="9" fillId="0" borderId="9" xfId="0" applyFont="1" applyFill="1" applyBorder="1" applyAlignment="1" applyProtection="1">
      <alignment horizontal="right"/>
    </xf>
    <xf numFmtId="0" fontId="7" fillId="0" borderId="17" xfId="0" applyFont="1" applyFill="1" applyBorder="1" applyProtection="1"/>
    <xf numFmtId="0" fontId="7" fillId="0" borderId="4" xfId="0" applyFont="1" applyFill="1" applyBorder="1" applyProtection="1"/>
    <xf numFmtId="0" fontId="7" fillId="0" borderId="0" xfId="0" applyFont="1" applyFill="1" applyBorder="1" applyAlignment="1" applyProtection="1">
      <alignment horizontal="center"/>
    </xf>
    <xf numFmtId="1" fontId="4" fillId="0" borderId="4" xfId="0" applyNumberFormat="1" applyFont="1" applyFill="1" applyBorder="1" applyAlignment="1" applyProtection="1">
      <alignment horizontal="center" vertical="center"/>
      <protection locked="0"/>
    </xf>
    <xf numFmtId="8" fontId="4" fillId="0" borderId="7"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xf>
    <xf numFmtId="0" fontId="7" fillId="0" borderId="12" xfId="0" applyFont="1" applyFill="1" applyBorder="1" applyProtection="1"/>
    <xf numFmtId="0" fontId="7" fillId="0" borderId="2" xfId="0" applyFont="1" applyFill="1" applyBorder="1" applyProtection="1"/>
    <xf numFmtId="0" fontId="7" fillId="0" borderId="18" xfId="0" applyFont="1" applyFill="1" applyBorder="1" applyProtection="1"/>
    <xf numFmtId="1" fontId="4" fillId="0" borderId="8" xfId="0" applyNumberFormat="1" applyFont="1" applyFill="1" applyBorder="1" applyAlignment="1" applyProtection="1">
      <alignment horizontal="center" vertical="center"/>
      <protection locked="0"/>
    </xf>
    <xf numFmtId="165" fontId="7" fillId="0" borderId="9" xfId="1" applyNumberFormat="1" applyFont="1" applyFill="1" applyBorder="1" applyProtection="1"/>
    <xf numFmtId="0" fontId="7" fillId="0" borderId="9" xfId="0" applyFont="1" applyFill="1" applyBorder="1" applyProtection="1"/>
    <xf numFmtId="0" fontId="7" fillId="0" borderId="5" xfId="0" applyFont="1" applyFill="1" applyBorder="1" applyProtection="1"/>
    <xf numFmtId="0" fontId="7" fillId="0" borderId="6" xfId="0" applyFont="1" applyFill="1" applyBorder="1" applyProtection="1"/>
    <xf numFmtId="165" fontId="7" fillId="0" borderId="14" xfId="1" applyNumberFormat="1" applyFont="1" applyFill="1" applyBorder="1" applyProtection="1"/>
    <xf numFmtId="0" fontId="7" fillId="0" borderId="15" xfId="0" applyFont="1" applyFill="1" applyBorder="1" applyAlignment="1" applyProtection="1">
      <alignment horizontal="center"/>
    </xf>
    <xf numFmtId="0" fontId="7" fillId="0" borderId="3" xfId="0" applyFont="1" applyFill="1" applyBorder="1" applyAlignment="1" applyProtection="1">
      <alignment wrapText="1"/>
    </xf>
    <xf numFmtId="0" fontId="0" fillId="0" borderId="0" xfId="0" applyFill="1" applyBorder="1" applyProtection="1"/>
    <xf numFmtId="8" fontId="7" fillId="0" borderId="3" xfId="0" applyNumberFormat="1" applyFont="1" applyFill="1" applyBorder="1" applyProtection="1"/>
    <xf numFmtId="38" fontId="7" fillId="0" borderId="3" xfId="0" applyNumberFormat="1" applyFont="1" applyFill="1" applyBorder="1" applyProtection="1"/>
    <xf numFmtId="165" fontId="7" fillId="0" borderId="3" xfId="0" applyNumberFormat="1" applyFont="1" applyFill="1" applyBorder="1" applyProtection="1"/>
    <xf numFmtId="1" fontId="7" fillId="0" borderId="3" xfId="0" applyNumberFormat="1" applyFont="1" applyFill="1" applyBorder="1" applyProtection="1"/>
    <xf numFmtId="165" fontId="7" fillId="0" borderId="3" xfId="0" applyNumberFormat="1" applyFont="1" applyFill="1" applyBorder="1" applyAlignment="1" applyProtection="1">
      <alignment horizontal="center"/>
    </xf>
    <xf numFmtId="0" fontId="7" fillId="0" borderId="4" xfId="0" applyFont="1" applyFill="1" applyBorder="1" applyAlignment="1" applyProtection="1">
      <alignment horizontal="center"/>
    </xf>
    <xf numFmtId="0" fontId="7" fillId="0" borderId="0" xfId="0" applyFont="1" applyFill="1" applyBorder="1" applyAlignment="1" applyProtection="1">
      <alignment horizontal="center"/>
    </xf>
    <xf numFmtId="1" fontId="12" fillId="0" borderId="3" xfId="0" applyNumberFormat="1" applyFont="1" applyFill="1" applyBorder="1" applyAlignment="1" applyProtection="1">
      <alignment horizontal="center" vertical="center"/>
      <protection locked="0"/>
    </xf>
    <xf numFmtId="8" fontId="4" fillId="0" borderId="13" xfId="0" applyNumberFormat="1" applyFont="1" applyFill="1" applyBorder="1" applyAlignment="1" applyProtection="1">
      <alignment horizontal="center" vertical="center"/>
      <protection locked="0"/>
    </xf>
    <xf numFmtId="0" fontId="7" fillId="0" borderId="9" xfId="0" applyFont="1" applyFill="1" applyBorder="1" applyAlignment="1" applyProtection="1">
      <alignment horizontal="left"/>
    </xf>
    <xf numFmtId="0" fontId="7" fillId="0" borderId="5" xfId="0" applyFont="1" applyFill="1" applyBorder="1" applyAlignment="1" applyProtection="1">
      <alignment horizontal="left"/>
    </xf>
    <xf numFmtId="0" fontId="7" fillId="0" borderId="6" xfId="0" applyFont="1" applyFill="1" applyBorder="1" applyAlignment="1" applyProtection="1">
      <alignment horizontal="left"/>
    </xf>
    <xf numFmtId="0" fontId="11" fillId="4" borderId="14" xfId="0" applyFont="1" applyFill="1" applyBorder="1" applyProtection="1"/>
    <xf numFmtId="0" fontId="7" fillId="4" borderId="1" xfId="0" applyFont="1" applyFill="1" applyBorder="1" applyProtection="1"/>
    <xf numFmtId="0" fontId="7" fillId="4" borderId="16" xfId="0" applyFont="1" applyFill="1" applyBorder="1" applyProtection="1"/>
    <xf numFmtId="0" fontId="7" fillId="4" borderId="4" xfId="0" applyFont="1" applyFill="1" applyBorder="1" applyAlignment="1" applyProtection="1">
      <alignment horizontal="center"/>
    </xf>
    <xf numFmtId="0" fontId="7" fillId="4" borderId="0" xfId="0" applyFont="1" applyFill="1" applyBorder="1" applyAlignment="1" applyProtection="1">
      <alignment horizontal="center"/>
    </xf>
    <xf numFmtId="0" fontId="7" fillId="4" borderId="4" xfId="0" applyFont="1" applyFill="1" applyBorder="1" applyProtection="1"/>
    <xf numFmtId="0" fontId="7" fillId="4" borderId="0" xfId="0" applyFont="1" applyFill="1" applyBorder="1" applyProtection="1"/>
    <xf numFmtId="0" fontId="7" fillId="4" borderId="0" xfId="0" applyFont="1" applyFill="1" applyBorder="1" applyAlignment="1" applyProtection="1">
      <alignment horizontal="center"/>
    </xf>
    <xf numFmtId="38" fontId="7" fillId="4" borderId="3" xfId="0" applyNumberFormat="1" applyFont="1" applyFill="1" applyBorder="1" applyProtection="1"/>
    <xf numFmtId="165" fontId="7" fillId="4" borderId="3" xfId="0" applyNumberFormat="1" applyFont="1" applyFill="1" applyBorder="1" applyProtection="1"/>
    <xf numFmtId="0" fontId="7" fillId="4" borderId="2" xfId="0" applyFont="1" applyFill="1" applyBorder="1" applyProtection="1"/>
    <xf numFmtId="0" fontId="1" fillId="6" borderId="4" xfId="0" applyFont="1" applyFill="1" applyBorder="1" applyAlignment="1" applyProtection="1">
      <alignment horizontal="center"/>
    </xf>
    <xf numFmtId="0" fontId="1" fillId="6" borderId="0" xfId="0" applyFont="1" applyFill="1" applyAlignment="1" applyProtection="1">
      <alignment horizontal="center"/>
    </xf>
    <xf numFmtId="165" fontId="1" fillId="6" borderId="4" xfId="1" applyNumberFormat="1" applyFont="1" applyFill="1" applyBorder="1" applyAlignment="1" applyProtection="1">
      <alignment horizontal="center"/>
    </xf>
    <xf numFmtId="165" fontId="1" fillId="6" borderId="0" xfId="1" applyNumberFormat="1" applyFont="1" applyFill="1" applyAlignment="1" applyProtection="1">
      <alignment horizontal="center"/>
    </xf>
    <xf numFmtId="0" fontId="7" fillId="0" borderId="22" xfId="0" applyFont="1" applyBorder="1" applyAlignment="1" applyProtection="1">
      <protection locked="0"/>
    </xf>
    <xf numFmtId="0" fontId="7" fillId="0" borderId="12" xfId="0" applyFont="1" applyBorder="1" applyAlignment="1" applyProtection="1">
      <alignment horizontal="center"/>
      <protection locked="0"/>
    </xf>
    <xf numFmtId="0" fontId="7" fillId="6" borderId="0" xfId="0" applyFont="1" applyFill="1" applyBorder="1" applyAlignment="1" applyProtection="1">
      <alignment horizontal="center"/>
    </xf>
    <xf numFmtId="0" fontId="7" fillId="0" borderId="23" xfId="0" applyFont="1" applyBorder="1" applyAlignment="1" applyProtection="1">
      <alignment horizontal="right"/>
    </xf>
    <xf numFmtId="164" fontId="4" fillId="2" borderId="24" xfId="0" applyNumberFormat="1" applyFont="1" applyFill="1" applyBorder="1" applyAlignment="1" applyProtection="1">
      <alignment horizontal="center" vertical="center"/>
      <protection locked="0"/>
    </xf>
    <xf numFmtId="0" fontId="7" fillId="0" borderId="14" xfId="0" applyFont="1" applyFill="1" applyBorder="1" applyProtection="1"/>
    <xf numFmtId="0" fontId="11" fillId="0" borderId="16" xfId="0" applyFont="1" applyFill="1" applyBorder="1" applyAlignment="1" applyProtection="1">
      <alignment horizontal="center"/>
    </xf>
    <xf numFmtId="0" fontId="7" fillId="0" borderId="4" xfId="0" applyFont="1" applyBorder="1" applyAlignment="1" applyProtection="1">
      <alignment horizontal="right"/>
    </xf>
    <xf numFmtId="0" fontId="4" fillId="2" borderId="17" xfId="0" applyFont="1" applyFill="1" applyBorder="1" applyAlignment="1" applyProtection="1">
      <alignment horizontal="center" vertical="center"/>
      <protection locked="0"/>
    </xf>
    <xf numFmtId="0" fontId="7" fillId="0" borderId="12" xfId="0" applyFont="1" applyBorder="1" applyAlignment="1" applyProtection="1">
      <alignment horizontal="right"/>
    </xf>
    <xf numFmtId="0" fontId="7" fillId="0" borderId="2" xfId="0" applyFont="1" applyBorder="1" applyAlignment="1" applyProtection="1">
      <alignment horizontal="center"/>
      <protection locked="0"/>
    </xf>
    <xf numFmtId="0" fontId="7" fillId="0" borderId="4" xfId="0" applyFont="1" applyBorder="1" applyAlignment="1" applyProtection="1">
      <alignment horizontal="right"/>
    </xf>
    <xf numFmtId="0" fontId="7" fillId="0" borderId="12" xfId="0" applyFont="1" applyBorder="1" applyAlignment="1" applyProtection="1">
      <alignment horizontal="right"/>
    </xf>
    <xf numFmtId="0" fontId="7" fillId="0" borderId="2" xfId="0" applyFont="1" applyBorder="1" applyAlignment="1" applyProtection="1">
      <alignment horizontal="right"/>
    </xf>
  </cellXfs>
  <cellStyles count="3">
    <cellStyle name="Currency" xfId="1" builtinId="4"/>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28574</xdr:rowOff>
    </xdr:from>
    <xdr:to>
      <xdr:col>1</xdr:col>
      <xdr:colOff>257175</xdr:colOff>
      <xdr:row>3</xdr:row>
      <xdr:rowOff>122549</xdr:rowOff>
    </xdr:to>
    <xdr:pic>
      <xdr:nvPicPr>
        <xdr:cNvPr id="2" name="Picture 1" descr="TSE NEW LOGO-web size.jpg"/>
        <xdr:cNvPicPr>
          <a:picLocks noChangeAspect="1"/>
        </xdr:cNvPicPr>
      </xdr:nvPicPr>
      <xdr:blipFill>
        <a:blip xmlns:r="http://schemas.openxmlformats.org/officeDocument/2006/relationships" r:embed="rId1" cstate="print"/>
        <a:stretch>
          <a:fillRect/>
        </a:stretch>
      </xdr:blipFill>
      <xdr:spPr>
        <a:xfrm>
          <a:off x="114300" y="28574"/>
          <a:ext cx="1104900" cy="722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2"/>
  <sheetViews>
    <sheetView tabSelected="1" workbookViewId="0">
      <selection activeCell="C10" sqref="C10:F10"/>
    </sheetView>
  </sheetViews>
  <sheetFormatPr defaultColWidth="12.625" defaultRowHeight="15"/>
  <cols>
    <col min="1" max="16384" width="12.625" style="6"/>
  </cols>
  <sheetData>
    <row r="1" spans="1:10" ht="18.75" customHeight="1">
      <c r="C1" s="46" t="s">
        <v>0</v>
      </c>
      <c r="D1" s="46"/>
      <c r="E1" s="46"/>
      <c r="F1" s="46"/>
      <c r="G1" s="46"/>
      <c r="H1" s="46"/>
      <c r="I1" s="7"/>
      <c r="J1" s="7"/>
    </row>
    <row r="2" spans="1:10" ht="15.75">
      <c r="C2" s="47" t="s">
        <v>2</v>
      </c>
      <c r="D2" s="47"/>
      <c r="E2" s="47"/>
      <c r="F2" s="47"/>
      <c r="G2" s="47"/>
      <c r="H2" s="47"/>
      <c r="I2" s="7"/>
      <c r="J2" s="7"/>
    </row>
    <row r="3" spans="1:10">
      <c r="C3" s="47" t="s">
        <v>37</v>
      </c>
      <c r="D3" s="47"/>
      <c r="E3" s="47"/>
      <c r="F3" s="47"/>
      <c r="G3" s="47"/>
      <c r="H3" s="47"/>
      <c r="I3" s="7"/>
      <c r="J3" s="7"/>
    </row>
    <row r="4" spans="1:10" ht="15.75" thickBot="1">
      <c r="C4" s="47" t="s">
        <v>60</v>
      </c>
      <c r="D4" s="47"/>
      <c r="E4" s="47"/>
      <c r="F4" s="47"/>
      <c r="G4" s="47"/>
      <c r="H4" s="47"/>
      <c r="I4" s="7"/>
      <c r="J4" s="7"/>
    </row>
    <row r="5" spans="1:10" ht="15.75" thickBot="1">
      <c r="A5" s="120" t="s">
        <v>1</v>
      </c>
      <c r="B5" s="120"/>
      <c r="C5" s="120"/>
      <c r="D5" s="120"/>
      <c r="E5" s="120"/>
      <c r="F5" s="120"/>
      <c r="G5" s="121" t="s">
        <v>3</v>
      </c>
      <c r="H5" s="122" t="s">
        <v>14</v>
      </c>
      <c r="I5" s="8"/>
      <c r="J5" s="8"/>
    </row>
    <row r="6" spans="1:10" ht="15.75" thickBot="1">
      <c r="A6" s="63" t="s">
        <v>58</v>
      </c>
      <c r="B6" s="64"/>
      <c r="C6" s="64"/>
      <c r="D6" s="124"/>
      <c r="E6" s="123"/>
      <c r="F6" s="69"/>
      <c r="G6" s="64" t="s">
        <v>9</v>
      </c>
      <c r="H6" s="124"/>
    </row>
    <row r="7" spans="1:10" ht="15.75" thickBot="1">
      <c r="A7" s="129" t="s">
        <v>4</v>
      </c>
      <c r="B7" s="58"/>
      <c r="C7" s="118"/>
      <c r="D7" s="118"/>
      <c r="E7" s="125" t="s">
        <v>63</v>
      </c>
      <c r="F7" s="119"/>
      <c r="G7" s="53"/>
      <c r="H7" s="54"/>
    </row>
    <row r="8" spans="1:10" ht="15.75" thickBot="1">
      <c r="A8" s="129" t="s">
        <v>5</v>
      </c>
      <c r="B8" s="58"/>
      <c r="C8" s="29" t="s">
        <v>14</v>
      </c>
      <c r="D8" s="30" t="s">
        <v>15</v>
      </c>
      <c r="E8" s="125" t="s">
        <v>10</v>
      </c>
      <c r="F8" s="1" t="s">
        <v>15</v>
      </c>
      <c r="G8" s="32" t="s">
        <v>15</v>
      </c>
      <c r="H8" s="126"/>
    </row>
    <row r="9" spans="1:10" ht="15.75" thickBot="1">
      <c r="A9" s="130" t="s">
        <v>6</v>
      </c>
      <c r="B9" s="131"/>
      <c r="C9" s="41" t="s">
        <v>16</v>
      </c>
      <c r="D9" s="42"/>
      <c r="E9" s="127" t="s">
        <v>11</v>
      </c>
      <c r="F9" s="55"/>
      <c r="G9" s="56"/>
      <c r="H9" s="57"/>
    </row>
    <row r="10" spans="1:10" ht="15.75" thickBot="1">
      <c r="A10" s="34" t="s">
        <v>7</v>
      </c>
      <c r="B10" s="34"/>
      <c r="C10" s="119"/>
      <c r="D10" s="128"/>
      <c r="E10" s="53"/>
      <c r="F10" s="54"/>
      <c r="G10" s="10" t="s">
        <v>12</v>
      </c>
      <c r="H10" s="11" t="s">
        <v>13</v>
      </c>
    </row>
    <row r="11" spans="1:10" ht="15.75" thickBot="1">
      <c r="A11" s="34" t="s">
        <v>8</v>
      </c>
      <c r="B11" s="34"/>
      <c r="C11" s="52"/>
      <c r="D11" s="53"/>
      <c r="E11" s="53"/>
      <c r="F11" s="54"/>
      <c r="G11" s="3" t="s">
        <v>17</v>
      </c>
      <c r="H11" s="2" t="s">
        <v>52</v>
      </c>
    </row>
    <row r="12" spans="1:10" ht="9" customHeight="1" thickBot="1">
      <c r="A12" s="9"/>
      <c r="B12" s="9"/>
      <c r="C12" s="12"/>
      <c r="D12" s="9"/>
      <c r="E12" s="9"/>
      <c r="F12" s="9"/>
      <c r="G12" s="9"/>
      <c r="H12" s="9"/>
    </row>
    <row r="13" spans="1:10" ht="15.75" thickBot="1">
      <c r="A13" s="63" t="s">
        <v>18</v>
      </c>
      <c r="B13" s="64"/>
      <c r="C13" s="64"/>
      <c r="D13" s="64"/>
      <c r="E13" s="65" t="s">
        <v>38</v>
      </c>
      <c r="F13" s="9"/>
      <c r="G13" s="9"/>
      <c r="H13" s="9"/>
    </row>
    <row r="14" spans="1:10" ht="16.5" thickBot="1">
      <c r="A14" s="59" t="s">
        <v>19</v>
      </c>
      <c r="B14" s="60" t="s">
        <v>14</v>
      </c>
      <c r="C14" s="61" t="s">
        <v>20</v>
      </c>
      <c r="D14" s="60" t="s">
        <v>14</v>
      </c>
      <c r="E14" s="62" t="e">
        <f>DATEDIF(B14, D14+1, "m")</f>
        <v>#VALUE!</v>
      </c>
      <c r="F14" s="9"/>
      <c r="G14" s="9"/>
      <c r="H14" s="9"/>
    </row>
    <row r="15" spans="1:10" ht="9.75" customHeight="1" thickBot="1">
      <c r="A15" s="9"/>
      <c r="B15" s="9"/>
      <c r="C15" s="12"/>
      <c r="D15" s="9"/>
      <c r="E15" s="9"/>
      <c r="F15" s="9"/>
      <c r="G15" s="9"/>
      <c r="H15" s="9"/>
    </row>
    <row r="16" spans="1:10" ht="17.25" customHeight="1" thickBot="1">
      <c r="A16" s="68" t="s">
        <v>57</v>
      </c>
      <c r="B16" s="69"/>
      <c r="C16" s="69"/>
      <c r="D16" s="69"/>
      <c r="E16" s="69"/>
      <c r="F16" s="69"/>
      <c r="G16" s="69"/>
      <c r="H16" s="70"/>
    </row>
    <row r="17" spans="1:8" ht="15.75" thickBot="1">
      <c r="A17" s="71" t="s">
        <v>56</v>
      </c>
      <c r="B17" s="18"/>
      <c r="C17" s="18"/>
      <c r="D17" s="72" t="s">
        <v>30</v>
      </c>
      <c r="E17" s="49" t="s">
        <v>65</v>
      </c>
      <c r="F17" s="50"/>
      <c r="G17" s="51"/>
      <c r="H17" s="73"/>
    </row>
    <row r="18" spans="1:8" ht="15.75" thickBot="1">
      <c r="A18" s="74" t="s">
        <v>21</v>
      </c>
      <c r="B18" s="18" t="s">
        <v>22</v>
      </c>
      <c r="C18" s="75" t="s">
        <v>23</v>
      </c>
      <c r="D18" s="18" t="s">
        <v>24</v>
      </c>
      <c r="E18" s="18"/>
      <c r="F18" s="18"/>
      <c r="G18" s="18"/>
      <c r="H18" s="73"/>
    </row>
    <row r="19" spans="1:8" ht="15.75" thickBot="1">
      <c r="A19" s="76">
        <v>0</v>
      </c>
      <c r="B19" s="77">
        <v>0</v>
      </c>
      <c r="C19" s="78">
        <v>1000</v>
      </c>
      <c r="D19" s="79" t="s">
        <v>25</v>
      </c>
      <c r="E19" s="80"/>
      <c r="F19" s="80"/>
      <c r="G19" s="80"/>
      <c r="H19" s="81"/>
    </row>
    <row r="20" spans="1:8" ht="15.75" thickBot="1">
      <c r="A20" s="82">
        <v>0</v>
      </c>
      <c r="B20" s="83">
        <v>31.5</v>
      </c>
      <c r="C20" s="78">
        <v>3150</v>
      </c>
      <c r="D20" s="84" t="s">
        <v>59</v>
      </c>
      <c r="E20" s="85"/>
      <c r="F20" s="85"/>
      <c r="G20" s="85"/>
      <c r="H20" s="86"/>
    </row>
    <row r="21" spans="1:8" ht="15.75" thickBot="1">
      <c r="A21" s="82">
        <v>0</v>
      </c>
      <c r="B21" s="83">
        <v>59</v>
      </c>
      <c r="C21" s="78">
        <v>5900</v>
      </c>
      <c r="D21" s="84" t="s">
        <v>26</v>
      </c>
      <c r="E21" s="85"/>
      <c r="F21" s="85"/>
      <c r="G21" s="85"/>
      <c r="H21" s="86"/>
    </row>
    <row r="22" spans="1:8" ht="15.75" thickBot="1">
      <c r="A22" s="82">
        <v>0</v>
      </c>
      <c r="B22" s="83">
        <v>85</v>
      </c>
      <c r="C22" s="78">
        <v>8500</v>
      </c>
      <c r="D22" s="84" t="s">
        <v>27</v>
      </c>
      <c r="E22" s="85"/>
      <c r="F22" s="85"/>
      <c r="G22" s="85"/>
      <c r="H22" s="86"/>
    </row>
    <row r="23" spans="1:8" ht="15.75" thickBot="1">
      <c r="A23" s="82">
        <v>0</v>
      </c>
      <c r="B23" s="87">
        <v>113.5</v>
      </c>
      <c r="C23" s="88">
        <v>11350</v>
      </c>
      <c r="D23" s="74" t="s">
        <v>28</v>
      </c>
      <c r="E23" s="80"/>
      <c r="F23" s="80"/>
      <c r="G23" s="80"/>
      <c r="H23" s="81"/>
    </row>
    <row r="24" spans="1:8" ht="29.25" thickBot="1">
      <c r="A24" s="89" t="s">
        <v>31</v>
      </c>
      <c r="B24" s="89" t="s">
        <v>32</v>
      </c>
      <c r="C24" s="89" t="s">
        <v>33</v>
      </c>
      <c r="D24" s="89" t="s">
        <v>34</v>
      </c>
      <c r="E24" s="90"/>
      <c r="F24" s="16" t="s">
        <v>39</v>
      </c>
      <c r="G24" s="16" t="s">
        <v>64</v>
      </c>
      <c r="H24" s="16" t="s">
        <v>35</v>
      </c>
    </row>
    <row r="25" spans="1:8" ht="15.75" thickBot="1">
      <c r="A25" s="91">
        <f>(A19*B19)+(A20*B20)+(A21*B21)+(A22*B22)+(A23*B23)</f>
        <v>0</v>
      </c>
      <c r="B25" s="92">
        <f>A25*100</f>
        <v>0</v>
      </c>
      <c r="C25" s="93">
        <f>(A19+A20+A21+A22+A23)*11</f>
        <v>0</v>
      </c>
      <c r="D25" s="91">
        <f>A25+C25</f>
        <v>0</v>
      </c>
      <c r="E25" s="80"/>
      <c r="F25" s="93">
        <f>IF(E17&gt;0,0,5)</f>
        <v>0</v>
      </c>
      <c r="G25" s="94">
        <f>(D25+F25)*100</f>
        <v>0</v>
      </c>
      <c r="H25" s="95" t="e">
        <f>(D25*E14)+F25</f>
        <v>#VALUE!</v>
      </c>
    </row>
    <row r="26" spans="1:8" ht="8.25" customHeight="1" thickBot="1">
      <c r="A26" s="9"/>
      <c r="B26" s="9"/>
      <c r="C26" s="17"/>
      <c r="D26" s="9"/>
      <c r="E26" s="9"/>
      <c r="F26" s="9"/>
      <c r="G26" s="9"/>
      <c r="H26" s="9"/>
    </row>
    <row r="27" spans="1:8" ht="15.75" thickBot="1">
      <c r="A27" s="68" t="s">
        <v>29</v>
      </c>
      <c r="B27" s="69"/>
      <c r="C27" s="69"/>
      <c r="D27" s="69"/>
      <c r="E27" s="69"/>
      <c r="F27" s="69"/>
      <c r="G27" s="69"/>
      <c r="H27" s="70"/>
    </row>
    <row r="28" spans="1:8" ht="15.75" thickBot="1">
      <c r="A28" s="96" t="s">
        <v>40</v>
      </c>
      <c r="B28" s="97"/>
      <c r="C28" s="97"/>
      <c r="D28" s="72" t="s">
        <v>30</v>
      </c>
      <c r="E28" s="49" t="s">
        <v>62</v>
      </c>
      <c r="F28" s="50"/>
      <c r="G28" s="51"/>
      <c r="H28" s="86"/>
    </row>
    <row r="29" spans="1:8" ht="12" customHeight="1" thickBot="1">
      <c r="A29" s="74" t="s">
        <v>21</v>
      </c>
      <c r="B29" s="18" t="s">
        <v>22</v>
      </c>
      <c r="C29" s="75" t="s">
        <v>23</v>
      </c>
      <c r="D29" s="18" t="s">
        <v>24</v>
      </c>
      <c r="E29" s="18"/>
      <c r="F29" s="18"/>
      <c r="G29" s="18"/>
      <c r="H29" s="73"/>
    </row>
    <row r="30" spans="1:8" ht="15.75" thickBot="1">
      <c r="A30" s="98">
        <v>0</v>
      </c>
      <c r="B30" s="99">
        <v>0</v>
      </c>
      <c r="C30" s="78">
        <v>1000</v>
      </c>
      <c r="D30" s="100" t="s">
        <v>25</v>
      </c>
      <c r="E30" s="101"/>
      <c r="F30" s="101"/>
      <c r="G30" s="101"/>
      <c r="H30" s="102"/>
    </row>
    <row r="31" spans="1:8" ht="29.25" thickBot="1">
      <c r="A31" s="89" t="s">
        <v>31</v>
      </c>
      <c r="B31" s="89" t="s">
        <v>32</v>
      </c>
      <c r="C31" s="89" t="s">
        <v>33</v>
      </c>
      <c r="D31" s="89" t="s">
        <v>34</v>
      </c>
      <c r="E31" s="90"/>
      <c r="F31" s="16" t="s">
        <v>39</v>
      </c>
      <c r="G31" s="16" t="s">
        <v>64</v>
      </c>
      <c r="H31" s="16" t="s">
        <v>35</v>
      </c>
    </row>
    <row r="32" spans="1:8" ht="15.75" thickBot="1">
      <c r="A32" s="91">
        <f>A30*B30</f>
        <v>0</v>
      </c>
      <c r="B32" s="92">
        <f>A32*100</f>
        <v>0</v>
      </c>
      <c r="C32" s="93">
        <f>A30*11</f>
        <v>0</v>
      </c>
      <c r="D32" s="91">
        <f>A32+C32</f>
        <v>0</v>
      </c>
      <c r="E32" s="80"/>
      <c r="F32" s="93">
        <f>IF(E28&gt;0,0,5)</f>
        <v>0</v>
      </c>
      <c r="G32" s="94">
        <f>(D32+F32)*100</f>
        <v>0</v>
      </c>
      <c r="H32" s="95" t="e">
        <f>(D32*E14)+F32</f>
        <v>#VALUE!</v>
      </c>
    </row>
    <row r="33" spans="1:8" ht="10.5" customHeight="1" thickBot="1">
      <c r="A33" s="19"/>
      <c r="B33" s="20"/>
      <c r="C33" s="21"/>
      <c r="D33" s="12"/>
      <c r="E33" s="12"/>
      <c r="F33" s="18"/>
      <c r="G33" s="12"/>
      <c r="H33" s="22"/>
    </row>
    <row r="34" spans="1:8" ht="15.75" thickBot="1">
      <c r="A34" s="103" t="s">
        <v>36</v>
      </c>
      <c r="B34" s="104"/>
      <c r="C34" s="104"/>
      <c r="D34" s="104"/>
      <c r="E34" s="104"/>
      <c r="F34" s="104"/>
      <c r="G34" s="104"/>
      <c r="H34" s="105"/>
    </row>
    <row r="35" spans="1:8" ht="15.75" thickBot="1">
      <c r="A35" s="106" t="s">
        <v>41</v>
      </c>
      <c r="B35" s="107"/>
      <c r="C35" s="107"/>
      <c r="D35" s="23" t="s">
        <v>30</v>
      </c>
      <c r="E35" s="49" t="s">
        <v>62</v>
      </c>
      <c r="F35" s="50"/>
      <c r="G35" s="51"/>
      <c r="H35" s="66"/>
    </row>
    <row r="36" spans="1:8" ht="15.75" thickBot="1">
      <c r="A36" s="108" t="s">
        <v>21</v>
      </c>
      <c r="B36" s="109" t="s">
        <v>22</v>
      </c>
      <c r="C36" s="110" t="s">
        <v>23</v>
      </c>
      <c r="D36" s="109" t="s">
        <v>24</v>
      </c>
      <c r="E36" s="12"/>
      <c r="F36" s="18"/>
      <c r="G36" s="12"/>
      <c r="H36" s="66"/>
    </row>
    <row r="37" spans="1:8" ht="15.75" thickBot="1">
      <c r="A37" s="5">
        <v>0</v>
      </c>
      <c r="B37" s="4">
        <v>0</v>
      </c>
      <c r="C37" s="13">
        <v>1000</v>
      </c>
      <c r="D37" s="43" t="s">
        <v>25</v>
      </c>
      <c r="E37" s="44"/>
      <c r="F37" s="44"/>
      <c r="G37" s="44"/>
      <c r="H37" s="45"/>
    </row>
    <row r="38" spans="1:8" ht="29.25" thickBot="1">
      <c r="A38" s="14" t="s">
        <v>31</v>
      </c>
      <c r="B38" s="14" t="s">
        <v>32</v>
      </c>
      <c r="C38" s="14" t="s">
        <v>33</v>
      </c>
      <c r="D38" s="14" t="s">
        <v>34</v>
      </c>
      <c r="E38" s="67"/>
      <c r="F38" s="15" t="s">
        <v>39</v>
      </c>
      <c r="G38" s="16" t="s">
        <v>64</v>
      </c>
      <c r="H38" s="16" t="s">
        <v>35</v>
      </c>
    </row>
    <row r="39" spans="1:8" ht="15.75" thickBot="1">
      <c r="A39" s="24">
        <f>A37*B37</f>
        <v>0</v>
      </c>
      <c r="B39" s="111">
        <f>A39*100</f>
        <v>0</v>
      </c>
      <c r="C39" s="112">
        <f>A37*11</f>
        <v>0</v>
      </c>
      <c r="D39" s="24">
        <f>A39+C39</f>
        <v>0</v>
      </c>
      <c r="E39" s="113"/>
      <c r="F39" s="112">
        <f>IF(E35&gt;0,0,5)</f>
        <v>0</v>
      </c>
      <c r="G39" s="31">
        <f>(D39+F39)*100</f>
        <v>0</v>
      </c>
      <c r="H39" s="25" t="e">
        <f>(D39*E14)+F39</f>
        <v>#VALUE!</v>
      </c>
    </row>
    <row r="40" spans="1:8" ht="15" customHeight="1">
      <c r="A40" s="26" t="s">
        <v>54</v>
      </c>
      <c r="B40" s="35"/>
      <c r="C40" s="36"/>
      <c r="D40" s="36"/>
      <c r="E40" s="37"/>
      <c r="F40" s="28" t="s">
        <v>61</v>
      </c>
      <c r="G40" s="114" t="s">
        <v>42</v>
      </c>
      <c r="H40" s="115"/>
    </row>
    <row r="41" spans="1:8" ht="21.75" customHeight="1" thickBot="1">
      <c r="A41" s="27"/>
      <c r="B41" s="38"/>
      <c r="C41" s="39"/>
      <c r="D41" s="39"/>
      <c r="E41" s="40"/>
      <c r="F41" s="33" t="e">
        <f>(G25+G32+G39) *E14</f>
        <v>#VALUE!</v>
      </c>
      <c r="G41" s="116" t="e">
        <f>H39+H32+H25</f>
        <v>#VALUE!</v>
      </c>
      <c r="H41" s="117"/>
    </row>
    <row r="42" spans="1:8" ht="30" customHeight="1">
      <c r="A42" s="48" t="s">
        <v>55</v>
      </c>
      <c r="B42" s="48"/>
      <c r="C42" s="48"/>
      <c r="D42" s="48"/>
      <c r="E42" s="48"/>
      <c r="F42" s="48"/>
      <c r="G42" s="48"/>
      <c r="H42" s="48"/>
    </row>
  </sheetData>
  <sheetProtection password="CC0E" sheet="1" objects="1" scenarios="1" selectLockedCells="1"/>
  <protectedRanges>
    <protectedRange sqref="C8 H5 B14 D14" name="Range3_1"/>
    <protectedRange sqref="C9" name="Range3_2"/>
    <protectedRange sqref="C9:D9" name="Range1"/>
    <protectedRange sqref="C9:D9" name="Range2"/>
    <protectedRange sqref="F8:G8" name="Range3_3"/>
  </protectedRanges>
  <mergeCells count="29">
    <mergeCell ref="A42:H42"/>
    <mergeCell ref="G6:H6"/>
    <mergeCell ref="E28:G28"/>
    <mergeCell ref="E17:G17"/>
    <mergeCell ref="E35:G35"/>
    <mergeCell ref="A35:C35"/>
    <mergeCell ref="A28:C28"/>
    <mergeCell ref="A13:D13"/>
    <mergeCell ref="C10:F10"/>
    <mergeCell ref="C11:F11"/>
    <mergeCell ref="F7:H7"/>
    <mergeCell ref="F9:H9"/>
    <mergeCell ref="A7:B7"/>
    <mergeCell ref="A8:B8"/>
    <mergeCell ref="A9:B9"/>
    <mergeCell ref="A10:B10"/>
    <mergeCell ref="C1:H1"/>
    <mergeCell ref="C2:H2"/>
    <mergeCell ref="C3:H3"/>
    <mergeCell ref="C4:H4"/>
    <mergeCell ref="A6:D6"/>
    <mergeCell ref="A5:F5"/>
    <mergeCell ref="A11:B11"/>
    <mergeCell ref="B40:E41"/>
    <mergeCell ref="G40:H40"/>
    <mergeCell ref="G41:H41"/>
    <mergeCell ref="C9:D9"/>
    <mergeCell ref="D37:H37"/>
    <mergeCell ref="D30:H30"/>
  </mergeCells>
  <dataValidations count="6">
    <dataValidation type="whole" operator="greaterThanOrEqual" showInputMessage="1" showErrorMessage="1" error="Value must be equal or greater than ZERO" sqref="A37 A33 A30 A19:A23">
      <formula1>0</formula1>
    </dataValidation>
    <dataValidation type="textLength" showInputMessage="1" showErrorMessage="1" sqref="D8">
      <formula1>10</formula1>
      <formula2>12</formula2>
    </dataValidation>
    <dataValidation type="textLength" operator="equal" allowBlank="1" showInputMessage="1" showErrorMessage="1" sqref="C9:D9">
      <formula1>8</formula1>
    </dataValidation>
    <dataValidation type="list" allowBlank="1" showInputMessage="1" showErrorMessage="1" sqref="H11">
      <formula1>SELECT</formula1>
    </dataValidation>
    <dataValidation type="list" allowBlank="1" showInputMessage="1" showErrorMessage="1" sqref="G11">
      <formula1>PROGRAM</formula1>
    </dataValidation>
    <dataValidation type="textLength" allowBlank="1" showInputMessage="1" showErrorMessage="1" sqref="F8:H8">
      <formula1>10</formula1>
      <formula2>12</formula2>
    </dataValidation>
  </dataValidation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B8"/>
  <sheetViews>
    <sheetView workbookViewId="0">
      <selection activeCell="B1" sqref="B1:B4"/>
    </sheetView>
  </sheetViews>
  <sheetFormatPr defaultRowHeight="15"/>
  <sheetData>
    <row r="1" spans="1:2">
      <c r="A1" t="s">
        <v>17</v>
      </c>
      <c r="B1" t="s">
        <v>50</v>
      </c>
    </row>
    <row r="2" spans="1:2">
      <c r="A2" t="s">
        <v>43</v>
      </c>
      <c r="B2" t="s">
        <v>51</v>
      </c>
    </row>
    <row r="3" spans="1:2">
      <c r="A3" t="s">
        <v>44</v>
      </c>
      <c r="B3" t="s">
        <v>52</v>
      </c>
    </row>
    <row r="4" spans="1:2">
      <c r="A4" t="s">
        <v>45</v>
      </c>
      <c r="B4" t="s">
        <v>53</v>
      </c>
    </row>
    <row r="5" spans="1:2">
      <c r="A5" t="s">
        <v>46</v>
      </c>
    </row>
    <row r="6" spans="1:2">
      <c r="A6" t="s">
        <v>47</v>
      </c>
    </row>
    <row r="7" spans="1:2">
      <c r="A7" t="s">
        <v>48</v>
      </c>
    </row>
    <row r="8" spans="1:2">
      <c r="A8"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Sheet2</vt:lpstr>
      <vt:lpstr>Sheet1!Print_Area</vt:lpstr>
      <vt:lpstr>PROGRAM</vt:lpstr>
      <vt:lpstr>SELECT</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c:creator>
  <cp:lastModifiedBy>Asa</cp:lastModifiedBy>
  <dcterms:created xsi:type="dcterms:W3CDTF">2016-10-03T20:40:42Z</dcterms:created>
  <dcterms:modified xsi:type="dcterms:W3CDTF">2016-10-26T21:04:01Z</dcterms:modified>
</cp:coreProperties>
</file>